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tek\Desktop\"/>
    </mc:Choice>
  </mc:AlternateContent>
  <bookViews>
    <workbookView xWindow="0" yWindow="0" windowWidth="19200" windowHeight="9525" activeTab="1"/>
  </bookViews>
  <sheets>
    <sheet name="Kluci" sheetId="1" r:id="rId1"/>
    <sheet name="Holky" sheetId="2" r:id="rId2"/>
  </sheets>
  <calcPr calcId="179016"/>
</workbook>
</file>

<file path=xl/calcChain.xml><?xml version="1.0" encoding="utf-8"?>
<calcChain xmlns="http://schemas.openxmlformats.org/spreadsheetml/2006/main">
  <c r="J58" i="2" l="1"/>
  <c r="G58" i="2"/>
  <c r="E58" i="2"/>
  <c r="J57" i="2"/>
  <c r="G57" i="2"/>
  <c r="E57" i="2"/>
  <c r="J56" i="2"/>
  <c r="G56" i="2"/>
  <c r="E56" i="2"/>
  <c r="J55" i="2"/>
  <c r="G55" i="2"/>
  <c r="E55" i="2"/>
  <c r="K58" i="2"/>
  <c r="K55" i="2"/>
  <c r="K56" i="2"/>
  <c r="K57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K62" i="1"/>
  <c r="G62" i="1"/>
  <c r="E62" i="1"/>
  <c r="K61" i="1"/>
  <c r="G61" i="1"/>
  <c r="E61" i="1"/>
  <c r="K60" i="1"/>
  <c r="G60" i="1"/>
  <c r="E60" i="1"/>
  <c r="K59" i="1"/>
  <c r="G59" i="1"/>
  <c r="E59" i="1"/>
  <c r="K58" i="1"/>
  <c r="G58" i="1"/>
  <c r="E58" i="1"/>
  <c r="K57" i="1"/>
  <c r="G57" i="1"/>
  <c r="E57" i="1"/>
  <c r="K56" i="1"/>
  <c r="G56" i="1"/>
  <c r="E56" i="1"/>
  <c r="K55" i="1"/>
  <c r="G55" i="1"/>
  <c r="E55" i="1"/>
  <c r="K54" i="1"/>
  <c r="G54" i="1"/>
  <c r="E54" i="1"/>
  <c r="K53" i="1"/>
  <c r="G53" i="1"/>
  <c r="E53" i="1"/>
  <c r="K52" i="1"/>
  <c r="G52" i="1"/>
  <c r="E52" i="1"/>
  <c r="K51" i="1"/>
  <c r="G51" i="1"/>
  <c r="E51" i="1"/>
  <c r="K50" i="1"/>
  <c r="G50" i="1"/>
  <c r="E50" i="1"/>
  <c r="K49" i="1"/>
  <c r="G49" i="1"/>
  <c r="E49" i="1"/>
  <c r="K48" i="1"/>
  <c r="G48" i="1"/>
  <c r="E48" i="1"/>
  <c r="K47" i="1"/>
  <c r="G47" i="1"/>
  <c r="E47" i="1"/>
  <c r="E3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K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K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G25" i="1"/>
  <c r="E25" i="1"/>
  <c r="L25" i="1"/>
  <c r="K24" i="1"/>
  <c r="K23" i="1"/>
  <c r="K22" i="1"/>
  <c r="K21" i="1"/>
  <c r="G21" i="1"/>
  <c r="E21" i="1"/>
  <c r="L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E32" i="1"/>
  <c r="L32" i="1"/>
  <c r="G31" i="1"/>
  <c r="G30" i="1"/>
  <c r="G29" i="1"/>
  <c r="G28" i="1"/>
  <c r="G27" i="1"/>
  <c r="G26" i="1"/>
  <c r="G24" i="1"/>
  <c r="G23" i="1"/>
  <c r="G22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1" i="1"/>
  <c r="E30" i="1"/>
  <c r="E29" i="1"/>
  <c r="E28" i="1"/>
  <c r="E27" i="1"/>
  <c r="E26" i="1"/>
  <c r="E24" i="1"/>
  <c r="E23" i="1"/>
  <c r="E22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3" i="1"/>
  <c r="E4" i="1"/>
  <c r="G3" i="1"/>
  <c r="K3" i="1"/>
  <c r="L54" i="1"/>
  <c r="L49" i="1"/>
  <c r="L27" i="1"/>
  <c r="L22" i="1"/>
  <c r="L61" i="1"/>
  <c r="K23" i="2"/>
  <c r="K37" i="2"/>
  <c r="K53" i="2"/>
  <c r="K13" i="2"/>
  <c r="L50" i="1"/>
  <c r="K49" i="2"/>
  <c r="M55" i="2"/>
  <c r="K29" i="2"/>
  <c r="K27" i="2"/>
  <c r="K41" i="2"/>
  <c r="L33" i="1"/>
  <c r="K26" i="2"/>
  <c r="K25" i="2"/>
  <c r="K24" i="2"/>
  <c r="K45" i="2"/>
  <c r="K15" i="2"/>
  <c r="K9" i="2"/>
  <c r="L60" i="1"/>
  <c r="K6" i="2"/>
  <c r="K5" i="2"/>
  <c r="L45" i="1"/>
  <c r="L6" i="1"/>
  <c r="L46" i="1"/>
  <c r="L28" i="1"/>
  <c r="L52" i="1"/>
  <c r="L5" i="1"/>
  <c r="L59" i="1"/>
  <c r="L36" i="1"/>
  <c r="L56" i="1"/>
  <c r="L58" i="1"/>
  <c r="L41" i="1"/>
  <c r="K16" i="2"/>
  <c r="K20" i="2"/>
  <c r="K28" i="2"/>
  <c r="K32" i="2"/>
  <c r="K36" i="2"/>
  <c r="K40" i="2"/>
  <c r="K44" i="2"/>
  <c r="K48" i="2"/>
  <c r="K52" i="2"/>
  <c r="K21" i="2"/>
  <c r="K7" i="2"/>
  <c r="K19" i="2"/>
  <c r="K22" i="2"/>
  <c r="K30" i="2"/>
  <c r="K34" i="2"/>
  <c r="K38" i="2"/>
  <c r="K42" i="2"/>
  <c r="K46" i="2"/>
  <c r="K50" i="2"/>
  <c r="K54" i="2"/>
  <c r="K11" i="2"/>
  <c r="K4" i="2"/>
  <c r="K10" i="2"/>
  <c r="K14" i="2"/>
  <c r="K18" i="2"/>
  <c r="K3" i="2"/>
  <c r="L13" i="1"/>
  <c r="L3" i="1"/>
  <c r="L4" i="1"/>
  <c r="L9" i="1"/>
  <c r="L16" i="1"/>
  <c r="L55" i="1"/>
  <c r="L7" i="1"/>
  <c r="L12" i="1"/>
  <c r="L39" i="1"/>
  <c r="L40" i="1"/>
  <c r="L44" i="1"/>
  <c r="L47" i="1"/>
  <c r="L48" i="1"/>
  <c r="L57" i="1"/>
  <c r="L29" i="1"/>
  <c r="L17" i="1"/>
  <c r="L37" i="1"/>
  <c r="L51" i="1"/>
  <c r="L53" i="1"/>
  <c r="L8" i="1"/>
  <c r="L14" i="1"/>
  <c r="L18" i="1"/>
  <c r="L30" i="1"/>
  <c r="L15" i="1"/>
  <c r="L23" i="1"/>
  <c r="L31" i="1"/>
  <c r="L42" i="1"/>
  <c r="L35" i="1"/>
  <c r="L43" i="1"/>
  <c r="L62" i="1"/>
  <c r="L34" i="1"/>
  <c r="L26" i="1"/>
  <c r="L20" i="1"/>
  <c r="L10" i="1"/>
  <c r="L11" i="1"/>
  <c r="L19" i="1"/>
  <c r="L38" i="1"/>
  <c r="K31" i="2"/>
  <c r="K35" i="2"/>
  <c r="K39" i="2"/>
  <c r="K43" i="2"/>
  <c r="K47" i="2"/>
  <c r="K51" i="2"/>
  <c r="L24" i="1"/>
  <c r="K8" i="2"/>
  <c r="K12" i="2"/>
  <c r="M23" i="2"/>
  <c r="L58" i="2"/>
  <c r="L50" i="2"/>
  <c r="L42" i="2"/>
  <c r="L34" i="2"/>
  <c r="L26" i="2"/>
  <c r="L18" i="2"/>
  <c r="L10" i="2"/>
  <c r="L49" i="2"/>
  <c r="L33" i="2"/>
  <c r="L9" i="2"/>
  <c r="L57" i="2"/>
  <c r="L56" i="2"/>
  <c r="L48" i="2"/>
  <c r="L40" i="2"/>
  <c r="L32" i="2"/>
  <c r="L24" i="2"/>
  <c r="L16" i="2"/>
  <c r="L8" i="2"/>
  <c r="L22" i="2"/>
  <c r="L6" i="2"/>
  <c r="L45" i="2"/>
  <c r="L29" i="2"/>
  <c r="L13" i="2"/>
  <c r="L52" i="2"/>
  <c r="L36" i="2"/>
  <c r="L20" i="2"/>
  <c r="L4" i="2"/>
  <c r="L43" i="2"/>
  <c r="L27" i="2"/>
  <c r="L19" i="2"/>
  <c r="L3" i="2"/>
  <c r="L25" i="2"/>
  <c r="L55" i="2"/>
  <c r="L47" i="2"/>
  <c r="L39" i="2"/>
  <c r="L31" i="2"/>
  <c r="L23" i="2"/>
  <c r="L15" i="2"/>
  <c r="L7" i="2"/>
  <c r="L54" i="2"/>
  <c r="L46" i="2"/>
  <c r="L38" i="2"/>
  <c r="L30" i="2"/>
  <c r="L14" i="2"/>
  <c r="L53" i="2"/>
  <c r="L37" i="2"/>
  <c r="L21" i="2"/>
  <c r="L5" i="2"/>
  <c r="L44" i="2"/>
  <c r="L28" i="2"/>
  <c r="L12" i="2"/>
  <c r="L51" i="2"/>
  <c r="L35" i="2"/>
  <c r="L11" i="2"/>
  <c r="L41" i="2"/>
  <c r="L17" i="2"/>
  <c r="N51" i="1"/>
  <c r="M27" i="2"/>
  <c r="N31" i="1"/>
  <c r="M15" i="2"/>
  <c r="M19" i="2"/>
  <c r="N59" i="1"/>
  <c r="M3" i="2"/>
  <c r="N3" i="1"/>
  <c r="M38" i="1"/>
  <c r="N15" i="1"/>
  <c r="M33" i="1"/>
  <c r="M26" i="1"/>
  <c r="M30" i="1"/>
  <c r="N35" i="1"/>
  <c r="M37" i="1"/>
  <c r="M39" i="1"/>
  <c r="M46" i="1"/>
  <c r="M22" i="1"/>
  <c r="M36" i="1"/>
  <c r="N27" i="1"/>
  <c r="M47" i="1"/>
  <c r="M25" i="1"/>
  <c r="M59" i="1"/>
  <c r="M19" i="1"/>
  <c r="M62" i="1"/>
  <c r="M18" i="1"/>
  <c r="M17" i="1"/>
  <c r="M55" i="1"/>
  <c r="M21" i="1"/>
  <c r="M6" i="1"/>
  <c r="M9" i="1"/>
  <c r="M11" i="1"/>
  <c r="M10" i="1"/>
  <c r="N47" i="1"/>
  <c r="M43" i="1"/>
  <c r="M23" i="1"/>
  <c r="M14" i="1"/>
  <c r="M53" i="1"/>
  <c r="M29" i="1"/>
  <c r="M44" i="1"/>
  <c r="M12" i="1"/>
  <c r="M61" i="1"/>
  <c r="M32" i="1"/>
  <c r="M58" i="1"/>
  <c r="M41" i="1"/>
  <c r="M5" i="1"/>
  <c r="M3" i="1"/>
  <c r="M42" i="1"/>
  <c r="M48" i="1"/>
  <c r="M7" i="1"/>
  <c r="M16" i="1"/>
  <c r="M13" i="1"/>
  <c r="M49" i="1"/>
  <c r="M24" i="1"/>
  <c r="M34" i="1"/>
  <c r="M31" i="1"/>
  <c r="M8" i="1"/>
  <c r="M45" i="1"/>
  <c r="M4" i="1"/>
  <c r="M20" i="1"/>
  <c r="N55" i="1"/>
  <c r="M35" i="1"/>
  <c r="M15" i="1"/>
  <c r="M51" i="1"/>
  <c r="M57" i="1"/>
  <c r="N39" i="1"/>
  <c r="M40" i="1"/>
  <c r="M52" i="1"/>
  <c r="M28" i="1"/>
  <c r="M27" i="1"/>
  <c r="M50" i="1"/>
  <c r="M56" i="1"/>
  <c r="M60" i="1"/>
  <c r="M54" i="1"/>
  <c r="N43" i="1"/>
  <c r="N7" i="1"/>
  <c r="M47" i="2"/>
  <c r="M31" i="2"/>
  <c r="M43" i="2"/>
  <c r="N19" i="1"/>
  <c r="M39" i="2"/>
  <c r="N11" i="1"/>
  <c r="M7" i="2"/>
  <c r="M51" i="2"/>
  <c r="M35" i="2"/>
  <c r="M11" i="2"/>
  <c r="N23" i="1"/>
  <c r="N55" i="2"/>
  <c r="N31" i="2"/>
  <c r="N23" i="2"/>
  <c r="N39" i="2"/>
  <c r="N43" i="2"/>
  <c r="N7" i="2"/>
  <c r="N47" i="2"/>
  <c r="N27" i="2"/>
  <c r="N15" i="2"/>
  <c r="N35" i="2"/>
  <c r="N19" i="2"/>
  <c r="N3" i="2"/>
  <c r="N51" i="2"/>
  <c r="N11" i="2"/>
  <c r="O59" i="1"/>
  <c r="O27" i="1"/>
  <c r="O15" i="1"/>
  <c r="O51" i="1"/>
  <c r="O19" i="1"/>
  <c r="O47" i="1"/>
  <c r="O43" i="1"/>
  <c r="O11" i="1"/>
  <c r="O55" i="1"/>
  <c r="O39" i="1"/>
  <c r="O7" i="1"/>
  <c r="O35" i="1"/>
  <c r="O31" i="1"/>
  <c r="O23" i="1"/>
  <c r="O3" i="1"/>
</calcChain>
</file>

<file path=xl/sharedStrings.xml><?xml version="1.0" encoding="utf-8"?>
<sst xmlns="http://schemas.openxmlformats.org/spreadsheetml/2006/main" count="182" uniqueCount="157">
  <si>
    <t>škola</t>
  </si>
  <si>
    <t>jméno závodníka</t>
  </si>
  <si>
    <t>Ročník</t>
  </si>
  <si>
    <t>bench - press (75%)</t>
  </si>
  <si>
    <t>shyby</t>
  </si>
  <si>
    <t>Svisy vznesmo</t>
  </si>
  <si>
    <t>trojskok z místa</t>
  </si>
  <si>
    <t>celkem</t>
  </si>
  <si>
    <t>Pořadí jednotlivci</t>
  </si>
  <si>
    <t>Družstvo celkem</t>
  </si>
  <si>
    <t>počet</t>
  </si>
  <si>
    <t>body</t>
  </si>
  <si>
    <t>délka</t>
  </si>
  <si>
    <t>pořadí</t>
  </si>
  <si>
    <t>Střední průmyslová škola Ostrov</t>
  </si>
  <si>
    <t>Ullman Jan</t>
  </si>
  <si>
    <t>Šíma Václav</t>
  </si>
  <si>
    <t>Domalíp Dominik</t>
  </si>
  <si>
    <t>Veitl Lukáš</t>
  </si>
  <si>
    <t>Gymnázium Kadaň</t>
  </si>
  <si>
    <t>Müller Vojtěch</t>
  </si>
  <si>
    <t>Šimána Filip</t>
  </si>
  <si>
    <t>Čuřík Dan</t>
  </si>
  <si>
    <t>Nguyen Tomáš</t>
  </si>
  <si>
    <t>Střední škola informatiky a finančních služeb Plzeň</t>
  </si>
  <si>
    <t>Holub Tomáš</t>
  </si>
  <si>
    <t>Kosť Michal</t>
  </si>
  <si>
    <t>Bartuška Michal</t>
  </si>
  <si>
    <t>Veselák Dominik</t>
  </si>
  <si>
    <t>Střední průmyslová škola Tábor</t>
  </si>
  <si>
    <t>Hamr Jan</t>
  </si>
  <si>
    <t>Svoboda Štěpán</t>
  </si>
  <si>
    <t>Krampl Filip</t>
  </si>
  <si>
    <t>Miklík Martin</t>
  </si>
  <si>
    <t>Střední průmyslová škola Mladá Boleslav</t>
  </si>
  <si>
    <t>Straka Dominik</t>
  </si>
  <si>
    <t>Novák Vojtěch</t>
  </si>
  <si>
    <t>Paul Jan</t>
  </si>
  <si>
    <t>Špalek Matěj</t>
  </si>
  <si>
    <t>Gymnázium Arabská Praha</t>
  </si>
  <si>
    <t>Hanuš Petr</t>
  </si>
  <si>
    <t>Jedlička Lukáš</t>
  </si>
  <si>
    <t>Mahon Patrik</t>
  </si>
  <si>
    <t>Pesl Václav</t>
  </si>
  <si>
    <t>Střední škola průmyslová technická a automobilní Jihlava</t>
  </si>
  <si>
    <t>Vyškovský Petr</t>
  </si>
  <si>
    <t>Bojanovský Jan</t>
  </si>
  <si>
    <t>Kašiar Martin</t>
  </si>
  <si>
    <t>Vojenská střední škola a vyšší odborná škola ministerstva obrany Moravská Třebová</t>
  </si>
  <si>
    <t>Paulo' Tomáš</t>
  </si>
  <si>
    <t>Pastyřík Michal</t>
  </si>
  <si>
    <t>Novák David</t>
  </si>
  <si>
    <t>Rozehnal Lukáš</t>
  </si>
  <si>
    <t>Bezpečnostně právní akademie Brno</t>
  </si>
  <si>
    <t>Coufal Lukáš</t>
  </si>
  <si>
    <t>Urban Dominik</t>
  </si>
  <si>
    <t>Pavelka David</t>
  </si>
  <si>
    <t>Votava Erik</t>
  </si>
  <si>
    <t>Vyšší odborná škola a střední průmyslová škola Šumperk</t>
  </si>
  <si>
    <t>Gacho Dalibor</t>
  </si>
  <si>
    <t>Komínek Petr</t>
  </si>
  <si>
    <t>Juřička Tomáš</t>
  </si>
  <si>
    <t>Smetana Matěj</t>
  </si>
  <si>
    <t>Vyšší policejní škola a střední policejní škola ministerstva vnitra Holešov</t>
  </si>
  <si>
    <t>Kovařík Vojtěch</t>
  </si>
  <si>
    <t>Zajíček Petr</t>
  </si>
  <si>
    <t>Franek Antonín</t>
  </si>
  <si>
    <t>Neimeistr Dušan</t>
  </si>
  <si>
    <t>Střední škola techniky a služeb Karviná</t>
  </si>
  <si>
    <t>Adámek Šimon</t>
  </si>
  <si>
    <t>Kantor Matěj</t>
  </si>
  <si>
    <t>Bodzenza Filip</t>
  </si>
  <si>
    <t>Penkala Daniel</t>
  </si>
  <si>
    <t xml:space="preserve">Gymnázium Šumperk </t>
  </si>
  <si>
    <t>Höpfler Dominik</t>
  </si>
  <si>
    <t>Müller Jonáš</t>
  </si>
  <si>
    <t>Lang Tomáš</t>
  </si>
  <si>
    <t>Pospíšil Ondřej</t>
  </si>
  <si>
    <t>Střední škola technická a ekonomická Brno Olomoucká</t>
  </si>
  <si>
    <t>Steiniger Erik</t>
  </si>
  <si>
    <t>Burýšek Tomáš</t>
  </si>
  <si>
    <t>Vitásek Roman</t>
  </si>
  <si>
    <t>Kallus Petr</t>
  </si>
  <si>
    <t>Střední pedagogická škola, gymnázium a Vyšší odborná škola Karlovy Vary</t>
  </si>
  <si>
    <t>Steiner Sebastian</t>
  </si>
  <si>
    <t>Halapej David</t>
  </si>
  <si>
    <t>Glaser Adam</t>
  </si>
  <si>
    <t>Halberštát Jiří</t>
  </si>
  <si>
    <t>jméno závodnice</t>
  </si>
  <si>
    <t>šplh na tyči</t>
  </si>
  <si>
    <t>hod m. míčem</t>
  </si>
  <si>
    <t>leh - sed</t>
  </si>
  <si>
    <t>čas</t>
  </si>
  <si>
    <t>počet = body</t>
  </si>
  <si>
    <t>Střední zdravotnická škola a vyšší odborná škola zdravotnická  Karlovy Vary</t>
  </si>
  <si>
    <t>Puneyko Solomija</t>
  </si>
  <si>
    <t>Matúšová Andrea</t>
  </si>
  <si>
    <t>Oberraiterová Nela</t>
  </si>
  <si>
    <t>Vokáčová Veronika</t>
  </si>
  <si>
    <t>Gymnázium a Obchodní akademie Stříbro</t>
  </si>
  <si>
    <t>Matúšová Michaela</t>
  </si>
  <si>
    <t>Třísková Veronika</t>
  </si>
  <si>
    <t>Křeválková Natálie</t>
  </si>
  <si>
    <t>Vargová Hana</t>
  </si>
  <si>
    <t>Dvořáková Adéla</t>
  </si>
  <si>
    <t>Kotounová Anna</t>
  </si>
  <si>
    <t>Šilhavá Zuzana</t>
  </si>
  <si>
    <t>Gymnázium Benešov</t>
  </si>
  <si>
    <t>Voldřichová Magdaléna</t>
  </si>
  <si>
    <t>Havlíčková Johana</t>
  </si>
  <si>
    <t>Pokorná Anna</t>
  </si>
  <si>
    <t>Svobodová Aneta</t>
  </si>
  <si>
    <t>Patočková Barbora</t>
  </si>
  <si>
    <t>Bouberlová Aneta</t>
  </si>
  <si>
    <t>Baldová Kateřina</t>
  </si>
  <si>
    <t>Tomková Barbora</t>
  </si>
  <si>
    <t>Gymnázium Havlíčkův Brod</t>
  </si>
  <si>
    <t>Poláková Marie</t>
  </si>
  <si>
    <t>Kubartová Veronika</t>
  </si>
  <si>
    <t>Slováková Kristýna</t>
  </si>
  <si>
    <t>Juřicová Karolína</t>
  </si>
  <si>
    <t>Vranová Valerie</t>
  </si>
  <si>
    <t>Váňová Natalie</t>
  </si>
  <si>
    <t>Toušková Monika</t>
  </si>
  <si>
    <t>Pátková Nikola</t>
  </si>
  <si>
    <t>Bezpečnostně právní akademie, s.r.o., střední škola Malé Svatoňovice</t>
  </si>
  <si>
    <t>Vognarová Karolína</t>
  </si>
  <si>
    <t>Stillerová Karolína</t>
  </si>
  <si>
    <t>Hundálková Anna</t>
  </si>
  <si>
    <t>Pilařová Pavlína</t>
  </si>
  <si>
    <t>Gymnázium Šumperk</t>
  </si>
  <si>
    <t>Veselá Veronika</t>
  </si>
  <si>
    <t>Vaňková Aneta</t>
  </si>
  <si>
    <t>Hegrová Eliška</t>
  </si>
  <si>
    <t>Kotrlá Simona</t>
  </si>
  <si>
    <t>Gabková Natálie</t>
  </si>
  <si>
    <t>Chmelařová Zdeňka</t>
  </si>
  <si>
    <t>Šimonová Denisa</t>
  </si>
  <si>
    <t>Voráčková Leona</t>
  </si>
  <si>
    <t>Střední odborná škola ochrany osob a majetku Karviná</t>
  </si>
  <si>
    <t>Halová Sára</t>
  </si>
  <si>
    <t>Zvrtková Markéta</t>
  </si>
  <si>
    <t>Sikorová Marcela</t>
  </si>
  <si>
    <t>Mitrengová Lucie</t>
  </si>
  <si>
    <t>Obchodní akademie a jazyková škola s právem státní jazykové zkoušky Přerov</t>
  </si>
  <si>
    <t>Čačalová Natálie</t>
  </si>
  <si>
    <t>Cahová Aneta</t>
  </si>
  <si>
    <t>Zdražilová Adéla</t>
  </si>
  <si>
    <t>Dvorská Nikola</t>
  </si>
  <si>
    <t>Egermajerová Aneta</t>
  </si>
  <si>
    <t>Zápotocká Hana</t>
  </si>
  <si>
    <t>Korbová Anna</t>
  </si>
  <si>
    <t>Eichlerová Ivana</t>
  </si>
  <si>
    <t>Šmerdová Veronika</t>
  </si>
  <si>
    <t>Háziová Aneta</t>
  </si>
  <si>
    <t>Chlumecká Denisa</t>
  </si>
  <si>
    <t>Hrdličková Romana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</si>
</sst>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9" x14ac:knownFonts="1">
    <font>
      <sz val="10"/>
      <name val="Arial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8"/>
      <name val="Arial"/>
      <charset val="238"/>
    </font>
    <font>
      <b/>
      <sz val="9"/>
      <name val="Arial CE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Border="0" applyAlignment="0" applyProtection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43" fontId="2" fillId="0" borderId="2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1" fontId="2" fillId="0" borderId="13" xfId="0" applyNumberFormat="1" applyFont="1" applyFill="1" applyBorder="1" applyAlignment="1" applyProtection="1">
      <alignment horizontal="center"/>
      <protection locked="0"/>
    </xf>
    <xf numFmtId="43" fontId="2" fillId="0" borderId="3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9" xfId="0" applyFont="1" applyFill="1" applyBorder="1" applyAlignment="1" applyProtection="1"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43" fontId="2" fillId="0" borderId="9" xfId="0" applyNumberFormat="1" applyFont="1" applyFill="1" applyBorder="1" applyAlignment="1">
      <alignment horizontal="center"/>
    </xf>
    <xf numFmtId="0" fontId="2" fillId="0" borderId="14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/>
    <xf numFmtId="0" fontId="0" fillId="0" borderId="0" xfId="0" applyAlignment="1"/>
    <xf numFmtId="0" fontId="2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8" fillId="3" borderId="16" xfId="1" applyFont="1" applyBorder="1" applyAlignment="1">
      <alignment horizontal="center" vertical="center" wrapText="1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43" fontId="3" fillId="0" borderId="2" xfId="0" applyNumberFormat="1" applyFont="1" applyFill="1" applyBorder="1" applyAlignment="1">
      <alignment horizontal="center" vertical="center"/>
    </xf>
    <xf numFmtId="43" fontId="3" fillId="0" borderId="3" xfId="0" applyNumberFormat="1" applyFont="1" applyFill="1" applyBorder="1" applyAlignment="1">
      <alignment horizontal="center" vertical="center"/>
    </xf>
    <xf numFmtId="43" fontId="3" fillId="0" borderId="9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8" fillId="3" borderId="16" xfId="1" applyFont="1" applyBorder="1" applyAlignment="1">
      <alignment horizontal="center" vertical="center" wrapText="1"/>
    </xf>
    <xf numFmtId="0" fontId="8" fillId="3" borderId="17" xfId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textRotation="255" wrapText="1"/>
    </xf>
    <xf numFmtId="0" fontId="6" fillId="2" borderId="9" xfId="0" applyFont="1" applyFill="1" applyBorder="1" applyAlignment="1">
      <alignment horizontal="center" textRotation="255" wrapText="1"/>
    </xf>
    <xf numFmtId="0" fontId="3" fillId="2" borderId="2" xfId="0" applyFont="1" applyFill="1" applyBorder="1" applyAlignment="1">
      <alignment horizontal="center" textRotation="255" wrapText="1"/>
    </xf>
    <xf numFmtId="0" fontId="3" fillId="2" borderId="9" xfId="0" applyFont="1" applyFill="1" applyBorder="1" applyAlignment="1">
      <alignment horizontal="center" textRotation="255" wrapText="1"/>
    </xf>
  </cellXfs>
  <cellStyles count="2">
    <cellStyle name="Normální" xfId="0" builtinId="0"/>
    <cellStyle name="Zvýraznění 2" xfId="1" builtinId="3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O62"/>
  <sheetViews>
    <sheetView showGridLines="0" zoomScale="85" zoomScaleNormal="85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21" style="21" customWidth="1"/>
    <col min="2" max="2" width="20.140625" style="21" bestFit="1" customWidth="1"/>
    <col min="3" max="3" width="4.7109375" style="40" hidden="1" customWidth="1"/>
    <col min="4" max="11" width="7.42578125" style="21" customWidth="1"/>
    <col min="12" max="12" width="13.42578125" style="21" customWidth="1"/>
    <col min="13" max="13" width="13" style="21" customWidth="1"/>
    <col min="14" max="14" width="12.7109375" style="21" customWidth="1"/>
    <col min="15" max="15" width="9" style="21" customWidth="1"/>
    <col min="16" max="17" width="9.140625" style="39"/>
    <col min="18" max="18" width="9.28515625" style="39" bestFit="1" customWidth="1"/>
    <col min="19" max="19" width="11.7109375" style="39" bestFit="1" customWidth="1"/>
    <col min="20" max="16384" width="9.140625" style="39"/>
  </cols>
  <sheetData>
    <row r="1" spans="1:15" s="3" customFormat="1" ht="40.5" customHeight="1" x14ac:dyDescent="0.2">
      <c r="A1" s="1" t="s">
        <v>0</v>
      </c>
      <c r="B1" s="2" t="s">
        <v>1</v>
      </c>
      <c r="C1" s="59" t="s">
        <v>2</v>
      </c>
      <c r="D1" s="57" t="s">
        <v>3</v>
      </c>
      <c r="E1" s="58"/>
      <c r="F1" s="57" t="s">
        <v>4</v>
      </c>
      <c r="G1" s="58"/>
      <c r="H1" s="57" t="s">
        <v>5</v>
      </c>
      <c r="I1" s="58"/>
      <c r="J1" s="57" t="s">
        <v>6</v>
      </c>
      <c r="K1" s="58"/>
      <c r="L1" s="2" t="s">
        <v>7</v>
      </c>
      <c r="M1" s="2" t="s">
        <v>8</v>
      </c>
      <c r="N1" s="55" t="s">
        <v>9</v>
      </c>
      <c r="O1" s="56"/>
    </row>
    <row r="2" spans="1:15" s="3" customFormat="1" ht="38.25" customHeight="1" thickBot="1" x14ac:dyDescent="0.25">
      <c r="A2" s="4"/>
      <c r="B2" s="5"/>
      <c r="C2" s="60"/>
      <c r="D2" s="6" t="s">
        <v>10</v>
      </c>
      <c r="E2" s="7" t="s">
        <v>11</v>
      </c>
      <c r="F2" s="8" t="s">
        <v>10</v>
      </c>
      <c r="G2" s="7" t="s">
        <v>11</v>
      </c>
      <c r="H2" s="8" t="s">
        <v>10</v>
      </c>
      <c r="I2" s="7" t="s">
        <v>11</v>
      </c>
      <c r="J2" s="8" t="s">
        <v>12</v>
      </c>
      <c r="K2" s="7" t="s">
        <v>11</v>
      </c>
      <c r="L2" s="5"/>
      <c r="M2" s="10"/>
      <c r="N2" s="11" t="s">
        <v>11</v>
      </c>
      <c r="O2" s="12" t="s">
        <v>13</v>
      </c>
    </row>
    <row r="3" spans="1:15" s="21" customFormat="1" ht="15.75" customHeight="1" x14ac:dyDescent="0.2">
      <c r="A3" s="46" t="s">
        <v>14</v>
      </c>
      <c r="B3" s="13" t="s">
        <v>15</v>
      </c>
      <c r="C3" s="14"/>
      <c r="D3" s="15">
        <v>27</v>
      </c>
      <c r="E3" s="16">
        <f>1.5*D3</f>
        <v>40.5</v>
      </c>
      <c r="F3" s="17">
        <v>17</v>
      </c>
      <c r="G3" s="16">
        <f>3*F3</f>
        <v>51</v>
      </c>
      <c r="H3" s="15">
        <v>24</v>
      </c>
      <c r="I3" s="17">
        <f>H3*1.5</f>
        <v>36</v>
      </c>
      <c r="J3" s="18">
        <v>860</v>
      </c>
      <c r="K3" s="16">
        <f t="shared" ref="K3:K46" si="0">IF(J3&lt;=400,0,IF(J3&lt;=750,(J3-400)/10,IF(J3&gt;750,((J3-750)/10)*2+(35))))</f>
        <v>57</v>
      </c>
      <c r="L3" s="19">
        <f t="shared" ref="L3:L46" si="1">SUM(K3,I3,G3,E3)</f>
        <v>184.5</v>
      </c>
      <c r="M3" s="20">
        <f t="shared" ref="M3:M34" si="2">RANK(L3,$L$3:$L$62)</f>
        <v>36</v>
      </c>
      <c r="N3" s="49">
        <f>SUM(L3:L6)-MIN(L3:L6)</f>
        <v>584.5</v>
      </c>
      <c r="O3" s="52">
        <f>RANK(N3,$N$3:$N$62)</f>
        <v>9</v>
      </c>
    </row>
    <row r="4" spans="1:15" s="21" customFormat="1" ht="15.75" customHeight="1" x14ac:dyDescent="0.2">
      <c r="A4" s="47"/>
      <c r="B4" s="22" t="s">
        <v>16</v>
      </c>
      <c r="C4" s="23"/>
      <c r="D4" s="24">
        <v>36</v>
      </c>
      <c r="E4" s="25">
        <f>1.5*D4</f>
        <v>54</v>
      </c>
      <c r="F4" s="26">
        <v>22</v>
      </c>
      <c r="G4" s="25">
        <f t="shared" ref="G4:G46" si="3">3*F4</f>
        <v>66</v>
      </c>
      <c r="H4" s="24">
        <v>31</v>
      </c>
      <c r="I4" s="26">
        <f t="shared" ref="I4:I55" si="4">H4*1.5</f>
        <v>46.5</v>
      </c>
      <c r="J4" s="27">
        <v>840</v>
      </c>
      <c r="K4" s="25">
        <f t="shared" si="0"/>
        <v>53</v>
      </c>
      <c r="L4" s="28">
        <f t="shared" si="1"/>
        <v>219.5</v>
      </c>
      <c r="M4" s="29">
        <f t="shared" si="2"/>
        <v>15</v>
      </c>
      <c r="N4" s="50"/>
      <c r="O4" s="53"/>
    </row>
    <row r="5" spans="1:15" s="21" customFormat="1" ht="15.75" customHeight="1" x14ac:dyDescent="0.2">
      <c r="A5" s="47"/>
      <c r="B5" s="22" t="s">
        <v>17</v>
      </c>
      <c r="C5" s="23"/>
      <c r="D5" s="24">
        <v>25</v>
      </c>
      <c r="E5" s="25">
        <f t="shared" ref="E5:E46" si="5">1.5*D5</f>
        <v>37.5</v>
      </c>
      <c r="F5" s="26">
        <v>20</v>
      </c>
      <c r="G5" s="25">
        <f t="shared" si="3"/>
        <v>60</v>
      </c>
      <c r="H5" s="24">
        <v>28</v>
      </c>
      <c r="I5" s="26">
        <f t="shared" si="4"/>
        <v>42</v>
      </c>
      <c r="J5" s="27">
        <v>780</v>
      </c>
      <c r="K5" s="25">
        <f t="shared" si="0"/>
        <v>41</v>
      </c>
      <c r="L5" s="28">
        <f t="shared" si="1"/>
        <v>180.5</v>
      </c>
      <c r="M5" s="29">
        <f t="shared" si="2"/>
        <v>41</v>
      </c>
      <c r="N5" s="50"/>
      <c r="O5" s="53"/>
    </row>
    <row r="6" spans="1:15" s="21" customFormat="1" ht="15.75" customHeight="1" thickBot="1" x14ac:dyDescent="0.25">
      <c r="A6" s="48"/>
      <c r="B6" s="30" t="s">
        <v>18</v>
      </c>
      <c r="C6" s="23"/>
      <c r="D6" s="32">
        <v>32</v>
      </c>
      <c r="E6" s="25">
        <f t="shared" si="5"/>
        <v>48</v>
      </c>
      <c r="F6" s="26">
        <v>15</v>
      </c>
      <c r="G6" s="25">
        <f t="shared" si="3"/>
        <v>45</v>
      </c>
      <c r="H6" s="24">
        <v>17</v>
      </c>
      <c r="I6" s="26">
        <f t="shared" si="4"/>
        <v>25.5</v>
      </c>
      <c r="J6" s="35">
        <v>810</v>
      </c>
      <c r="K6" s="33">
        <f t="shared" si="0"/>
        <v>47</v>
      </c>
      <c r="L6" s="28">
        <f t="shared" si="1"/>
        <v>165.5</v>
      </c>
      <c r="M6" s="29">
        <f t="shared" si="2"/>
        <v>50</v>
      </c>
      <c r="N6" s="51"/>
      <c r="O6" s="54"/>
    </row>
    <row r="7" spans="1:15" s="21" customFormat="1" ht="15.75" customHeight="1" x14ac:dyDescent="0.2">
      <c r="A7" s="46" t="s">
        <v>19</v>
      </c>
      <c r="B7" s="13" t="s">
        <v>20</v>
      </c>
      <c r="C7" s="14"/>
      <c r="D7" s="15">
        <v>28</v>
      </c>
      <c r="E7" s="16">
        <f t="shared" si="5"/>
        <v>42</v>
      </c>
      <c r="F7" s="17">
        <v>16</v>
      </c>
      <c r="G7" s="16">
        <f t="shared" si="3"/>
        <v>48</v>
      </c>
      <c r="H7" s="15">
        <v>23</v>
      </c>
      <c r="I7" s="17">
        <f t="shared" si="4"/>
        <v>34.5</v>
      </c>
      <c r="J7" s="18">
        <v>780</v>
      </c>
      <c r="K7" s="16">
        <f t="shared" si="0"/>
        <v>41</v>
      </c>
      <c r="L7" s="19">
        <f t="shared" si="1"/>
        <v>165.5</v>
      </c>
      <c r="M7" s="20">
        <f t="shared" si="2"/>
        <v>50</v>
      </c>
      <c r="N7" s="49">
        <f>SUM(L7:L10)-MIN(L7:L10)</f>
        <v>567</v>
      </c>
      <c r="O7" s="52">
        <f t="shared" ref="O7" si="6">RANK(N7,$N$3:$N$62)</f>
        <v>12</v>
      </c>
    </row>
    <row r="8" spans="1:15" s="21" customFormat="1" ht="15.75" customHeight="1" x14ac:dyDescent="0.2">
      <c r="A8" s="47"/>
      <c r="B8" s="22" t="s">
        <v>21</v>
      </c>
      <c r="C8" s="23"/>
      <c r="D8" s="24">
        <v>37</v>
      </c>
      <c r="E8" s="25">
        <f t="shared" si="5"/>
        <v>55.5</v>
      </c>
      <c r="F8" s="26">
        <v>17</v>
      </c>
      <c r="G8" s="25">
        <f t="shared" si="3"/>
        <v>51</v>
      </c>
      <c r="H8" s="24">
        <v>26</v>
      </c>
      <c r="I8" s="26">
        <f t="shared" si="4"/>
        <v>39</v>
      </c>
      <c r="J8" s="27">
        <v>830</v>
      </c>
      <c r="K8" s="25">
        <f t="shared" si="0"/>
        <v>51</v>
      </c>
      <c r="L8" s="28">
        <f t="shared" si="1"/>
        <v>196.5</v>
      </c>
      <c r="M8" s="29">
        <f t="shared" si="2"/>
        <v>26</v>
      </c>
      <c r="N8" s="50"/>
      <c r="O8" s="53"/>
    </row>
    <row r="9" spans="1:15" s="21" customFormat="1" ht="15.75" customHeight="1" x14ac:dyDescent="0.2">
      <c r="A9" s="47"/>
      <c r="B9" s="22" t="s">
        <v>22</v>
      </c>
      <c r="C9" s="23"/>
      <c r="D9" s="24">
        <v>37</v>
      </c>
      <c r="E9" s="25">
        <f t="shared" si="5"/>
        <v>55.5</v>
      </c>
      <c r="F9" s="26">
        <v>15</v>
      </c>
      <c r="G9" s="25">
        <f t="shared" si="3"/>
        <v>45</v>
      </c>
      <c r="H9" s="24">
        <v>16</v>
      </c>
      <c r="I9" s="26">
        <f t="shared" si="4"/>
        <v>24</v>
      </c>
      <c r="J9" s="27">
        <v>770</v>
      </c>
      <c r="K9" s="25">
        <f t="shared" si="0"/>
        <v>39</v>
      </c>
      <c r="L9" s="28">
        <f t="shared" si="1"/>
        <v>163.5</v>
      </c>
      <c r="M9" s="29">
        <f t="shared" si="2"/>
        <v>52</v>
      </c>
      <c r="N9" s="50"/>
      <c r="O9" s="53"/>
    </row>
    <row r="10" spans="1:15" s="21" customFormat="1" ht="15.75" customHeight="1" thickBot="1" x14ac:dyDescent="0.25">
      <c r="A10" s="48"/>
      <c r="B10" s="30" t="s">
        <v>23</v>
      </c>
      <c r="C10" s="31"/>
      <c r="D10" s="32">
        <v>34</v>
      </c>
      <c r="E10" s="33">
        <f t="shared" si="5"/>
        <v>51</v>
      </c>
      <c r="F10" s="34">
        <v>23</v>
      </c>
      <c r="G10" s="33">
        <f t="shared" si="3"/>
        <v>69</v>
      </c>
      <c r="H10" s="32">
        <v>32</v>
      </c>
      <c r="I10" s="34">
        <f t="shared" si="4"/>
        <v>48</v>
      </c>
      <c r="J10" s="35">
        <v>760</v>
      </c>
      <c r="K10" s="33">
        <f t="shared" si="0"/>
        <v>37</v>
      </c>
      <c r="L10" s="36">
        <f t="shared" si="1"/>
        <v>205</v>
      </c>
      <c r="M10" s="37">
        <f t="shared" si="2"/>
        <v>23</v>
      </c>
      <c r="N10" s="51"/>
      <c r="O10" s="54"/>
    </row>
    <row r="11" spans="1:15" s="21" customFormat="1" ht="15.75" customHeight="1" x14ac:dyDescent="0.2">
      <c r="A11" s="46" t="s">
        <v>24</v>
      </c>
      <c r="B11" s="13" t="s">
        <v>25</v>
      </c>
      <c r="C11" s="14"/>
      <c r="D11" s="15">
        <v>31</v>
      </c>
      <c r="E11" s="16">
        <f t="shared" si="5"/>
        <v>46.5</v>
      </c>
      <c r="F11" s="17">
        <v>22</v>
      </c>
      <c r="G11" s="16">
        <f t="shared" si="3"/>
        <v>66</v>
      </c>
      <c r="H11" s="15">
        <v>31</v>
      </c>
      <c r="I11" s="17">
        <f t="shared" si="4"/>
        <v>46.5</v>
      </c>
      <c r="J11" s="18">
        <v>720</v>
      </c>
      <c r="K11" s="16">
        <f t="shared" si="0"/>
        <v>32</v>
      </c>
      <c r="L11" s="19">
        <f t="shared" si="1"/>
        <v>191</v>
      </c>
      <c r="M11" s="20">
        <f t="shared" si="2"/>
        <v>29</v>
      </c>
      <c r="N11" s="49">
        <f>SUM(L11:L14)-MIN(L11:L14)</f>
        <v>526.5</v>
      </c>
      <c r="O11" s="52">
        <f t="shared" ref="O11" si="7">RANK(N11,$N$3:$N$62)</f>
        <v>14</v>
      </c>
    </row>
    <row r="12" spans="1:15" s="21" customFormat="1" ht="15.75" customHeight="1" x14ac:dyDescent="0.2">
      <c r="A12" s="47"/>
      <c r="B12" s="22" t="s">
        <v>26</v>
      </c>
      <c r="C12" s="23"/>
      <c r="D12" s="24">
        <v>30</v>
      </c>
      <c r="E12" s="25">
        <f t="shared" si="5"/>
        <v>45</v>
      </c>
      <c r="F12" s="26">
        <v>18</v>
      </c>
      <c r="G12" s="25">
        <f t="shared" si="3"/>
        <v>54</v>
      </c>
      <c r="H12" s="24">
        <v>15</v>
      </c>
      <c r="I12" s="26">
        <f t="shared" si="4"/>
        <v>22.5</v>
      </c>
      <c r="J12" s="27">
        <v>710</v>
      </c>
      <c r="K12" s="25">
        <f t="shared" si="0"/>
        <v>31</v>
      </c>
      <c r="L12" s="28">
        <f t="shared" si="1"/>
        <v>152.5</v>
      </c>
      <c r="M12" s="29">
        <f t="shared" si="2"/>
        <v>54</v>
      </c>
      <c r="N12" s="50"/>
      <c r="O12" s="53"/>
    </row>
    <row r="13" spans="1:15" s="21" customFormat="1" ht="15.75" customHeight="1" x14ac:dyDescent="0.2">
      <c r="A13" s="47"/>
      <c r="B13" s="22" t="s">
        <v>27</v>
      </c>
      <c r="C13" s="23"/>
      <c r="D13" s="24">
        <v>30</v>
      </c>
      <c r="E13" s="25">
        <f t="shared" si="5"/>
        <v>45</v>
      </c>
      <c r="F13" s="26">
        <v>18</v>
      </c>
      <c r="G13" s="25">
        <f t="shared" si="3"/>
        <v>54</v>
      </c>
      <c r="H13" s="24">
        <v>26</v>
      </c>
      <c r="I13" s="26">
        <f t="shared" si="4"/>
        <v>39</v>
      </c>
      <c r="J13" s="27">
        <v>800</v>
      </c>
      <c r="K13" s="25">
        <f t="shared" si="0"/>
        <v>45</v>
      </c>
      <c r="L13" s="28">
        <f t="shared" si="1"/>
        <v>183</v>
      </c>
      <c r="M13" s="29">
        <f t="shared" si="2"/>
        <v>37</v>
      </c>
      <c r="N13" s="50"/>
      <c r="O13" s="53"/>
    </row>
    <row r="14" spans="1:15" s="21" customFormat="1" ht="15.75" customHeight="1" thickBot="1" x14ac:dyDescent="0.25">
      <c r="A14" s="48"/>
      <c r="B14" s="30" t="s">
        <v>28</v>
      </c>
      <c r="C14" s="31"/>
      <c r="D14" s="32">
        <v>8</v>
      </c>
      <c r="E14" s="33">
        <f t="shared" si="5"/>
        <v>12</v>
      </c>
      <c r="F14" s="34">
        <v>14</v>
      </c>
      <c r="G14" s="33">
        <f t="shared" si="3"/>
        <v>42</v>
      </c>
      <c r="H14" s="32">
        <v>15</v>
      </c>
      <c r="I14" s="34">
        <f t="shared" si="4"/>
        <v>22.5</v>
      </c>
      <c r="J14" s="35">
        <v>800</v>
      </c>
      <c r="K14" s="33">
        <f t="shared" si="0"/>
        <v>45</v>
      </c>
      <c r="L14" s="36">
        <f t="shared" si="1"/>
        <v>121.5</v>
      </c>
      <c r="M14" s="37">
        <f t="shared" si="2"/>
        <v>59</v>
      </c>
      <c r="N14" s="51"/>
      <c r="O14" s="54"/>
    </row>
    <row r="15" spans="1:15" s="21" customFormat="1" ht="15.75" customHeight="1" x14ac:dyDescent="0.2">
      <c r="A15" s="46" t="s">
        <v>29</v>
      </c>
      <c r="B15" s="13" t="s">
        <v>30</v>
      </c>
      <c r="C15" s="14"/>
      <c r="D15" s="15">
        <v>24</v>
      </c>
      <c r="E15" s="16">
        <f t="shared" si="5"/>
        <v>36</v>
      </c>
      <c r="F15" s="17">
        <v>17</v>
      </c>
      <c r="G15" s="16">
        <f t="shared" si="3"/>
        <v>51</v>
      </c>
      <c r="H15" s="15">
        <v>33</v>
      </c>
      <c r="I15" s="17">
        <f t="shared" si="4"/>
        <v>49.5</v>
      </c>
      <c r="J15" s="18">
        <v>800</v>
      </c>
      <c r="K15" s="16">
        <f t="shared" si="0"/>
        <v>45</v>
      </c>
      <c r="L15" s="19">
        <f t="shared" si="1"/>
        <v>181.5</v>
      </c>
      <c r="M15" s="20">
        <f t="shared" si="2"/>
        <v>40</v>
      </c>
      <c r="N15" s="49">
        <f>SUM(L15:L18)-MIN(L15:L18)</f>
        <v>540.5</v>
      </c>
      <c r="O15" s="52">
        <f t="shared" ref="O15" si="8">RANK(N15,$N$3:$N$62)</f>
        <v>13</v>
      </c>
    </row>
    <row r="16" spans="1:15" s="21" customFormat="1" ht="15.75" customHeight="1" x14ac:dyDescent="0.2">
      <c r="A16" s="47"/>
      <c r="B16" s="22" t="s">
        <v>31</v>
      </c>
      <c r="C16" s="23"/>
      <c r="D16" s="24">
        <v>20</v>
      </c>
      <c r="E16" s="25">
        <f t="shared" si="5"/>
        <v>30</v>
      </c>
      <c r="F16" s="26">
        <v>14</v>
      </c>
      <c r="G16" s="25">
        <f t="shared" si="3"/>
        <v>42</v>
      </c>
      <c r="H16" s="24">
        <v>21</v>
      </c>
      <c r="I16" s="26">
        <f t="shared" si="4"/>
        <v>31.5</v>
      </c>
      <c r="J16" s="27">
        <v>920</v>
      </c>
      <c r="K16" s="25">
        <f t="shared" si="0"/>
        <v>69</v>
      </c>
      <c r="L16" s="28">
        <f t="shared" si="1"/>
        <v>172.5</v>
      </c>
      <c r="M16" s="29">
        <f t="shared" si="2"/>
        <v>46</v>
      </c>
      <c r="N16" s="50"/>
      <c r="O16" s="53"/>
    </row>
    <row r="17" spans="1:15" s="21" customFormat="1" ht="15.75" customHeight="1" x14ac:dyDescent="0.2">
      <c r="A17" s="47"/>
      <c r="B17" s="22" t="s">
        <v>32</v>
      </c>
      <c r="C17" s="23"/>
      <c r="D17" s="24">
        <v>26</v>
      </c>
      <c r="E17" s="25">
        <f t="shared" si="5"/>
        <v>39</v>
      </c>
      <c r="F17" s="26">
        <v>18</v>
      </c>
      <c r="G17" s="25">
        <f t="shared" si="3"/>
        <v>54</v>
      </c>
      <c r="H17" s="24">
        <v>31</v>
      </c>
      <c r="I17" s="26">
        <f t="shared" si="4"/>
        <v>46.5</v>
      </c>
      <c r="J17" s="27">
        <v>810</v>
      </c>
      <c r="K17" s="25">
        <f t="shared" si="0"/>
        <v>47</v>
      </c>
      <c r="L17" s="28">
        <f t="shared" si="1"/>
        <v>186.5</v>
      </c>
      <c r="M17" s="29">
        <f t="shared" si="2"/>
        <v>35</v>
      </c>
      <c r="N17" s="50"/>
      <c r="O17" s="53"/>
    </row>
    <row r="18" spans="1:15" s="21" customFormat="1" ht="15.75" customHeight="1" thickBot="1" x14ac:dyDescent="0.25">
      <c r="A18" s="48"/>
      <c r="B18" s="30" t="s">
        <v>33</v>
      </c>
      <c r="C18" s="31"/>
      <c r="D18" s="32">
        <v>27</v>
      </c>
      <c r="E18" s="33">
        <f t="shared" si="5"/>
        <v>40.5</v>
      </c>
      <c r="F18" s="34">
        <v>13</v>
      </c>
      <c r="G18" s="33">
        <f t="shared" si="3"/>
        <v>39</v>
      </c>
      <c r="H18" s="32">
        <v>30</v>
      </c>
      <c r="I18" s="34">
        <f t="shared" si="4"/>
        <v>45</v>
      </c>
      <c r="J18" s="35">
        <v>790</v>
      </c>
      <c r="K18" s="33">
        <f t="shared" si="0"/>
        <v>43</v>
      </c>
      <c r="L18" s="36">
        <f t="shared" si="1"/>
        <v>167.5</v>
      </c>
      <c r="M18" s="37">
        <f t="shared" si="2"/>
        <v>49</v>
      </c>
      <c r="N18" s="51"/>
      <c r="O18" s="54"/>
    </row>
    <row r="19" spans="1:15" s="21" customFormat="1" ht="15.75" customHeight="1" x14ac:dyDescent="0.2">
      <c r="A19" s="46" t="s">
        <v>34</v>
      </c>
      <c r="B19" s="13" t="s">
        <v>35</v>
      </c>
      <c r="C19" s="14"/>
      <c r="D19" s="15">
        <v>33</v>
      </c>
      <c r="E19" s="16">
        <f t="shared" si="5"/>
        <v>49.5</v>
      </c>
      <c r="F19" s="17">
        <v>20</v>
      </c>
      <c r="G19" s="16">
        <f t="shared" si="3"/>
        <v>60</v>
      </c>
      <c r="H19" s="15">
        <v>28</v>
      </c>
      <c r="I19" s="17">
        <f t="shared" si="4"/>
        <v>42</v>
      </c>
      <c r="J19" s="18">
        <v>860</v>
      </c>
      <c r="K19" s="16">
        <f t="shared" si="0"/>
        <v>57</v>
      </c>
      <c r="L19" s="19">
        <f t="shared" si="1"/>
        <v>208.5</v>
      </c>
      <c r="M19" s="20">
        <f t="shared" si="2"/>
        <v>21</v>
      </c>
      <c r="N19" s="49">
        <f>SUM(L19:L22)-MIN(L19:L22)</f>
        <v>574</v>
      </c>
      <c r="O19" s="52">
        <f t="shared" ref="O19" si="9">RANK(N19,$N$3:$N$62)</f>
        <v>11</v>
      </c>
    </row>
    <row r="20" spans="1:15" s="21" customFormat="1" ht="15.75" customHeight="1" x14ac:dyDescent="0.2">
      <c r="A20" s="47"/>
      <c r="B20" s="22" t="s">
        <v>36</v>
      </c>
      <c r="C20" s="23"/>
      <c r="D20" s="24">
        <v>26</v>
      </c>
      <c r="E20" s="25">
        <f t="shared" si="5"/>
        <v>39</v>
      </c>
      <c r="F20" s="26">
        <v>12</v>
      </c>
      <c r="G20" s="25">
        <f t="shared" si="3"/>
        <v>36</v>
      </c>
      <c r="H20" s="24">
        <v>19</v>
      </c>
      <c r="I20" s="26">
        <f t="shared" si="4"/>
        <v>28.5</v>
      </c>
      <c r="J20" s="27">
        <v>820</v>
      </c>
      <c r="K20" s="25">
        <f t="shared" si="0"/>
        <v>49</v>
      </c>
      <c r="L20" s="28">
        <f t="shared" si="1"/>
        <v>152.5</v>
      </c>
      <c r="M20" s="29">
        <f t="shared" si="2"/>
        <v>54</v>
      </c>
      <c r="N20" s="50"/>
      <c r="O20" s="53"/>
    </row>
    <row r="21" spans="1:15" s="21" customFormat="1" ht="15.75" customHeight="1" x14ac:dyDescent="0.2">
      <c r="A21" s="47"/>
      <c r="B21" s="22" t="s">
        <v>37</v>
      </c>
      <c r="C21" s="23"/>
      <c r="D21" s="24">
        <v>24</v>
      </c>
      <c r="E21" s="25">
        <f t="shared" si="5"/>
        <v>36</v>
      </c>
      <c r="F21" s="26">
        <v>19</v>
      </c>
      <c r="G21" s="25">
        <f t="shared" si="3"/>
        <v>57</v>
      </c>
      <c r="H21" s="24">
        <v>28</v>
      </c>
      <c r="I21" s="26">
        <f t="shared" si="4"/>
        <v>42</v>
      </c>
      <c r="J21" s="27">
        <v>790</v>
      </c>
      <c r="K21" s="25">
        <f t="shared" si="0"/>
        <v>43</v>
      </c>
      <c r="L21" s="28">
        <f t="shared" si="1"/>
        <v>178</v>
      </c>
      <c r="M21" s="29">
        <f t="shared" si="2"/>
        <v>44</v>
      </c>
      <c r="N21" s="50"/>
      <c r="O21" s="53"/>
    </row>
    <row r="22" spans="1:15" s="21" customFormat="1" ht="15.75" customHeight="1" thickBot="1" x14ac:dyDescent="0.25">
      <c r="A22" s="48"/>
      <c r="B22" s="30" t="s">
        <v>38</v>
      </c>
      <c r="C22" s="31"/>
      <c r="D22" s="32">
        <v>27</v>
      </c>
      <c r="E22" s="33">
        <f t="shared" si="5"/>
        <v>40.5</v>
      </c>
      <c r="F22" s="34">
        <v>17</v>
      </c>
      <c r="G22" s="33">
        <f t="shared" si="3"/>
        <v>51</v>
      </c>
      <c r="H22" s="32">
        <v>34</v>
      </c>
      <c r="I22" s="34">
        <f t="shared" si="4"/>
        <v>51</v>
      </c>
      <c r="J22" s="35">
        <v>800</v>
      </c>
      <c r="K22" s="33">
        <f t="shared" si="0"/>
        <v>45</v>
      </c>
      <c r="L22" s="36">
        <f t="shared" si="1"/>
        <v>187.5</v>
      </c>
      <c r="M22" s="37">
        <f t="shared" si="2"/>
        <v>33</v>
      </c>
      <c r="N22" s="51"/>
      <c r="O22" s="54"/>
    </row>
    <row r="23" spans="1:15" s="21" customFormat="1" ht="15.75" customHeight="1" x14ac:dyDescent="0.2">
      <c r="A23" s="46" t="s">
        <v>39</v>
      </c>
      <c r="B23" s="13" t="s">
        <v>40</v>
      </c>
      <c r="C23" s="14"/>
      <c r="D23" s="15">
        <v>38</v>
      </c>
      <c r="E23" s="16">
        <f t="shared" si="5"/>
        <v>57</v>
      </c>
      <c r="F23" s="17">
        <v>18</v>
      </c>
      <c r="G23" s="16">
        <f t="shared" si="3"/>
        <v>54</v>
      </c>
      <c r="H23" s="15">
        <v>40</v>
      </c>
      <c r="I23" s="17">
        <f t="shared" si="4"/>
        <v>60</v>
      </c>
      <c r="J23" s="18">
        <v>890</v>
      </c>
      <c r="K23" s="16">
        <f t="shared" si="0"/>
        <v>63</v>
      </c>
      <c r="L23" s="19">
        <f t="shared" si="1"/>
        <v>234</v>
      </c>
      <c r="M23" s="20">
        <f t="shared" si="2"/>
        <v>7</v>
      </c>
      <c r="N23" s="49">
        <f>SUM(L23:L26)-MIN(L23:L26)</f>
        <v>619.5</v>
      </c>
      <c r="O23" s="52">
        <f t="shared" ref="O23" si="10">RANK(N23,$N$3:$N$62)</f>
        <v>7</v>
      </c>
    </row>
    <row r="24" spans="1:15" s="21" customFormat="1" ht="15.75" customHeight="1" x14ac:dyDescent="0.2">
      <c r="A24" s="47"/>
      <c r="B24" s="22" t="s">
        <v>41</v>
      </c>
      <c r="C24" s="23"/>
      <c r="D24" s="24">
        <v>27</v>
      </c>
      <c r="E24" s="25">
        <f t="shared" si="5"/>
        <v>40.5</v>
      </c>
      <c r="F24" s="26">
        <v>20</v>
      </c>
      <c r="G24" s="25">
        <f t="shared" si="3"/>
        <v>60</v>
      </c>
      <c r="H24" s="24">
        <v>27</v>
      </c>
      <c r="I24" s="26">
        <f t="shared" si="4"/>
        <v>40.5</v>
      </c>
      <c r="J24" s="27">
        <v>850</v>
      </c>
      <c r="K24" s="25">
        <f t="shared" si="0"/>
        <v>55</v>
      </c>
      <c r="L24" s="28">
        <f t="shared" si="1"/>
        <v>196</v>
      </c>
      <c r="M24" s="29">
        <f t="shared" si="2"/>
        <v>27</v>
      </c>
      <c r="N24" s="50"/>
      <c r="O24" s="53"/>
    </row>
    <row r="25" spans="1:15" s="21" customFormat="1" ht="15.75" customHeight="1" x14ac:dyDescent="0.2">
      <c r="A25" s="47"/>
      <c r="B25" s="22" t="s">
        <v>42</v>
      </c>
      <c r="C25" s="23"/>
      <c r="D25" s="24">
        <v>25</v>
      </c>
      <c r="E25" s="25">
        <f t="shared" si="5"/>
        <v>37.5</v>
      </c>
      <c r="F25" s="26">
        <v>19</v>
      </c>
      <c r="G25" s="25">
        <f t="shared" si="3"/>
        <v>57</v>
      </c>
      <c r="H25" s="24">
        <v>36</v>
      </c>
      <c r="I25" s="26">
        <f t="shared" si="4"/>
        <v>54</v>
      </c>
      <c r="J25" s="27">
        <v>780</v>
      </c>
      <c r="K25" s="25">
        <f t="shared" si="0"/>
        <v>41</v>
      </c>
      <c r="L25" s="28">
        <f t="shared" si="1"/>
        <v>189.5</v>
      </c>
      <c r="M25" s="29">
        <f t="shared" si="2"/>
        <v>31</v>
      </c>
      <c r="N25" s="50"/>
      <c r="O25" s="53"/>
    </row>
    <row r="26" spans="1:15" s="21" customFormat="1" ht="15.75" customHeight="1" thickBot="1" x14ac:dyDescent="0.25">
      <c r="A26" s="48"/>
      <c r="B26" s="30" t="s">
        <v>43</v>
      </c>
      <c r="C26" s="31"/>
      <c r="D26" s="32">
        <v>30</v>
      </c>
      <c r="E26" s="33">
        <f t="shared" si="5"/>
        <v>45</v>
      </c>
      <c r="F26" s="34">
        <v>19</v>
      </c>
      <c r="G26" s="33">
        <f t="shared" si="3"/>
        <v>57</v>
      </c>
      <c r="H26" s="32">
        <v>27</v>
      </c>
      <c r="I26" s="34">
        <f t="shared" si="4"/>
        <v>40.5</v>
      </c>
      <c r="J26" s="35">
        <v>800</v>
      </c>
      <c r="K26" s="33">
        <f t="shared" si="0"/>
        <v>45</v>
      </c>
      <c r="L26" s="36">
        <f t="shared" si="1"/>
        <v>187.5</v>
      </c>
      <c r="M26" s="37">
        <f t="shared" si="2"/>
        <v>33</v>
      </c>
      <c r="N26" s="51"/>
      <c r="O26" s="54"/>
    </row>
    <row r="27" spans="1:15" s="21" customFormat="1" ht="15.75" customHeight="1" x14ac:dyDescent="0.2">
      <c r="A27" s="46" t="s">
        <v>44</v>
      </c>
      <c r="B27" s="13" t="s">
        <v>45</v>
      </c>
      <c r="C27" s="14"/>
      <c r="D27" s="15">
        <v>29</v>
      </c>
      <c r="E27" s="16">
        <f t="shared" si="5"/>
        <v>43.5</v>
      </c>
      <c r="F27" s="17">
        <v>22</v>
      </c>
      <c r="G27" s="16">
        <f t="shared" si="3"/>
        <v>66</v>
      </c>
      <c r="H27" s="15">
        <v>35</v>
      </c>
      <c r="I27" s="17">
        <f t="shared" si="4"/>
        <v>52.5</v>
      </c>
      <c r="J27" s="18">
        <v>820</v>
      </c>
      <c r="K27" s="16">
        <f t="shared" si="0"/>
        <v>49</v>
      </c>
      <c r="L27" s="19">
        <f t="shared" si="1"/>
        <v>211</v>
      </c>
      <c r="M27" s="20">
        <f t="shared" si="2"/>
        <v>19</v>
      </c>
      <c r="N27" s="49">
        <f>SUM(L27:L30)-MIN(L27:L30)</f>
        <v>630.5</v>
      </c>
      <c r="O27" s="52">
        <f t="shared" ref="O27" si="11">RANK(N27,$N$3:$N$62)</f>
        <v>6</v>
      </c>
    </row>
    <row r="28" spans="1:15" s="21" customFormat="1" ht="15.75" customHeight="1" x14ac:dyDescent="0.2">
      <c r="A28" s="47"/>
      <c r="B28" s="22" t="s">
        <v>46</v>
      </c>
      <c r="C28" s="23"/>
      <c r="D28" s="24">
        <v>21</v>
      </c>
      <c r="E28" s="25">
        <f t="shared" si="5"/>
        <v>31.5</v>
      </c>
      <c r="F28" s="26">
        <v>17</v>
      </c>
      <c r="G28" s="25">
        <f t="shared" si="3"/>
        <v>51</v>
      </c>
      <c r="H28" s="24">
        <v>31</v>
      </c>
      <c r="I28" s="26">
        <f t="shared" si="4"/>
        <v>46.5</v>
      </c>
      <c r="J28" s="27">
        <v>830</v>
      </c>
      <c r="K28" s="25">
        <f t="shared" si="0"/>
        <v>51</v>
      </c>
      <c r="L28" s="28">
        <f t="shared" si="1"/>
        <v>180</v>
      </c>
      <c r="M28" s="29">
        <f t="shared" si="2"/>
        <v>42</v>
      </c>
      <c r="N28" s="50"/>
      <c r="O28" s="53"/>
    </row>
    <row r="29" spans="1:15" s="21" customFormat="1" ht="15.75" customHeight="1" x14ac:dyDescent="0.2">
      <c r="A29" s="47"/>
      <c r="B29" s="22" t="s">
        <v>47</v>
      </c>
      <c r="C29" s="23"/>
      <c r="D29" s="24">
        <v>42</v>
      </c>
      <c r="E29" s="25">
        <f t="shared" si="5"/>
        <v>63</v>
      </c>
      <c r="F29" s="26">
        <v>21</v>
      </c>
      <c r="G29" s="25">
        <f t="shared" si="3"/>
        <v>63</v>
      </c>
      <c r="H29" s="24">
        <v>31</v>
      </c>
      <c r="I29" s="26">
        <f t="shared" si="4"/>
        <v>46.5</v>
      </c>
      <c r="J29" s="27">
        <v>910</v>
      </c>
      <c r="K29" s="25">
        <f t="shared" si="0"/>
        <v>67</v>
      </c>
      <c r="L29" s="28">
        <f t="shared" si="1"/>
        <v>239.5</v>
      </c>
      <c r="M29" s="29">
        <f t="shared" si="2"/>
        <v>4</v>
      </c>
      <c r="N29" s="50"/>
      <c r="O29" s="53"/>
    </row>
    <row r="30" spans="1:15" s="21" customFormat="1" ht="15.75" customHeight="1" thickBot="1" x14ac:dyDescent="0.25">
      <c r="A30" s="48"/>
      <c r="B30" s="30"/>
      <c r="C30" s="31"/>
      <c r="D30" s="32"/>
      <c r="E30" s="33">
        <f t="shared" si="5"/>
        <v>0</v>
      </c>
      <c r="F30" s="34"/>
      <c r="G30" s="33">
        <f t="shared" si="3"/>
        <v>0</v>
      </c>
      <c r="H30" s="32"/>
      <c r="I30" s="34">
        <f t="shared" si="4"/>
        <v>0</v>
      </c>
      <c r="J30" s="35"/>
      <c r="K30" s="33">
        <f t="shared" si="0"/>
        <v>0</v>
      </c>
      <c r="L30" s="36">
        <f t="shared" si="1"/>
        <v>0</v>
      </c>
      <c r="M30" s="37">
        <f t="shared" si="2"/>
        <v>60</v>
      </c>
      <c r="N30" s="51"/>
      <c r="O30" s="54"/>
    </row>
    <row r="31" spans="1:15" ht="15.75" customHeight="1" x14ac:dyDescent="0.2">
      <c r="A31" s="46" t="s">
        <v>48</v>
      </c>
      <c r="B31" s="13" t="s">
        <v>49</v>
      </c>
      <c r="C31" s="14"/>
      <c r="D31" s="15">
        <v>27</v>
      </c>
      <c r="E31" s="16">
        <f t="shared" si="5"/>
        <v>40.5</v>
      </c>
      <c r="F31" s="17">
        <v>21</v>
      </c>
      <c r="G31" s="16">
        <f t="shared" si="3"/>
        <v>63</v>
      </c>
      <c r="H31" s="15">
        <v>39</v>
      </c>
      <c r="I31" s="17">
        <f t="shared" si="4"/>
        <v>58.5</v>
      </c>
      <c r="J31" s="18">
        <v>900</v>
      </c>
      <c r="K31" s="16">
        <f t="shared" si="0"/>
        <v>65</v>
      </c>
      <c r="L31" s="19">
        <f t="shared" si="1"/>
        <v>227</v>
      </c>
      <c r="M31" s="20">
        <f t="shared" si="2"/>
        <v>12</v>
      </c>
      <c r="N31" s="49">
        <f>SUM(L31:L34)-MIN(L31:L34)</f>
        <v>579.5</v>
      </c>
      <c r="O31" s="52">
        <f t="shared" ref="O31" si="12">RANK(N31,$N$3:$N$62)</f>
        <v>10</v>
      </c>
    </row>
    <row r="32" spans="1:15" ht="15.75" customHeight="1" x14ac:dyDescent="0.2">
      <c r="A32" s="47"/>
      <c r="B32" s="22" t="s">
        <v>50</v>
      </c>
      <c r="C32" s="23"/>
      <c r="D32" s="24">
        <v>28</v>
      </c>
      <c r="E32" s="25">
        <f t="shared" si="5"/>
        <v>42</v>
      </c>
      <c r="F32" s="26">
        <v>17</v>
      </c>
      <c r="G32" s="25">
        <f t="shared" si="3"/>
        <v>51</v>
      </c>
      <c r="H32" s="24">
        <v>27</v>
      </c>
      <c r="I32" s="26">
        <f t="shared" si="4"/>
        <v>40.5</v>
      </c>
      <c r="J32" s="27">
        <v>770</v>
      </c>
      <c r="K32" s="25">
        <f t="shared" si="0"/>
        <v>39</v>
      </c>
      <c r="L32" s="28">
        <f t="shared" si="1"/>
        <v>172.5</v>
      </c>
      <c r="M32" s="29">
        <f t="shared" si="2"/>
        <v>46</v>
      </c>
      <c r="N32" s="50"/>
      <c r="O32" s="53"/>
    </row>
    <row r="33" spans="1:15" ht="15.75" customHeight="1" x14ac:dyDescent="0.2">
      <c r="A33" s="47"/>
      <c r="B33" s="22" t="s">
        <v>51</v>
      </c>
      <c r="C33" s="23"/>
      <c r="D33" s="24">
        <v>19</v>
      </c>
      <c r="E33" s="25">
        <f t="shared" si="5"/>
        <v>28.5</v>
      </c>
      <c r="F33" s="26">
        <v>20</v>
      </c>
      <c r="G33" s="25">
        <f t="shared" si="3"/>
        <v>60</v>
      </c>
      <c r="H33" s="24">
        <v>15</v>
      </c>
      <c r="I33" s="26">
        <f t="shared" si="4"/>
        <v>22.5</v>
      </c>
      <c r="J33" s="27">
        <v>730</v>
      </c>
      <c r="K33" s="25">
        <f t="shared" si="0"/>
        <v>33</v>
      </c>
      <c r="L33" s="28">
        <f t="shared" si="1"/>
        <v>144</v>
      </c>
      <c r="M33" s="29">
        <f t="shared" si="2"/>
        <v>56</v>
      </c>
      <c r="N33" s="50"/>
      <c r="O33" s="53"/>
    </row>
    <row r="34" spans="1:15" ht="15.75" customHeight="1" thickBot="1" x14ac:dyDescent="0.25">
      <c r="A34" s="48"/>
      <c r="B34" s="30" t="s">
        <v>52</v>
      </c>
      <c r="C34" s="31"/>
      <c r="D34" s="32">
        <v>28</v>
      </c>
      <c r="E34" s="33">
        <f t="shared" si="5"/>
        <v>42</v>
      </c>
      <c r="F34" s="34">
        <v>18</v>
      </c>
      <c r="G34" s="33">
        <f t="shared" si="3"/>
        <v>54</v>
      </c>
      <c r="H34" s="32">
        <v>30</v>
      </c>
      <c r="I34" s="34">
        <f t="shared" si="4"/>
        <v>45</v>
      </c>
      <c r="J34" s="35">
        <v>770</v>
      </c>
      <c r="K34" s="33">
        <f t="shared" si="0"/>
        <v>39</v>
      </c>
      <c r="L34" s="36">
        <f t="shared" si="1"/>
        <v>180</v>
      </c>
      <c r="M34" s="37">
        <f t="shared" si="2"/>
        <v>42</v>
      </c>
      <c r="N34" s="51"/>
      <c r="O34" s="54"/>
    </row>
    <row r="35" spans="1:15" s="21" customFormat="1" ht="15.75" customHeight="1" x14ac:dyDescent="0.2">
      <c r="A35" s="46" t="s">
        <v>53</v>
      </c>
      <c r="B35" s="13" t="s">
        <v>54</v>
      </c>
      <c r="C35" s="14"/>
      <c r="D35" s="15">
        <v>37</v>
      </c>
      <c r="E35" s="16">
        <f t="shared" si="5"/>
        <v>55.5</v>
      </c>
      <c r="F35" s="17">
        <v>21</v>
      </c>
      <c r="G35" s="16">
        <f t="shared" si="3"/>
        <v>63</v>
      </c>
      <c r="H35" s="15">
        <v>30</v>
      </c>
      <c r="I35" s="17">
        <f t="shared" si="4"/>
        <v>45</v>
      </c>
      <c r="J35" s="18">
        <v>890</v>
      </c>
      <c r="K35" s="16">
        <f t="shared" si="0"/>
        <v>63</v>
      </c>
      <c r="L35" s="19">
        <f t="shared" si="1"/>
        <v>226.5</v>
      </c>
      <c r="M35" s="20">
        <f t="shared" ref="M35:M62" si="13">RANK(L35,$L$3:$L$62)</f>
        <v>13</v>
      </c>
      <c r="N35" s="49">
        <f>SUM(L35:L38)-MIN(L35:L38)</f>
        <v>715</v>
      </c>
      <c r="O35" s="52">
        <f t="shared" ref="O35" si="14">RANK(N35,$N$3:$N$62)</f>
        <v>2</v>
      </c>
    </row>
    <row r="36" spans="1:15" s="21" customFormat="1" ht="15.75" customHeight="1" x14ac:dyDescent="0.2">
      <c r="A36" s="47"/>
      <c r="B36" s="22" t="s">
        <v>55</v>
      </c>
      <c r="C36" s="23"/>
      <c r="D36" s="24">
        <v>41</v>
      </c>
      <c r="E36" s="25">
        <f t="shared" si="5"/>
        <v>61.5</v>
      </c>
      <c r="F36" s="26">
        <v>25</v>
      </c>
      <c r="G36" s="25">
        <f t="shared" si="3"/>
        <v>75</v>
      </c>
      <c r="H36" s="24">
        <v>31</v>
      </c>
      <c r="I36" s="26">
        <f t="shared" si="4"/>
        <v>46.5</v>
      </c>
      <c r="J36" s="27">
        <v>810</v>
      </c>
      <c r="K36" s="25">
        <f t="shared" si="0"/>
        <v>47</v>
      </c>
      <c r="L36" s="28">
        <f t="shared" si="1"/>
        <v>230</v>
      </c>
      <c r="M36" s="29">
        <f t="shared" si="13"/>
        <v>9</v>
      </c>
      <c r="N36" s="50"/>
      <c r="O36" s="53"/>
    </row>
    <row r="37" spans="1:15" s="21" customFormat="1" ht="15.75" customHeight="1" x14ac:dyDescent="0.2">
      <c r="A37" s="47"/>
      <c r="B37" s="22" t="s">
        <v>56</v>
      </c>
      <c r="C37" s="23"/>
      <c r="D37" s="24">
        <v>30</v>
      </c>
      <c r="E37" s="25">
        <f t="shared" si="5"/>
        <v>45</v>
      </c>
      <c r="F37" s="26">
        <v>22</v>
      </c>
      <c r="G37" s="25">
        <f t="shared" si="3"/>
        <v>66</v>
      </c>
      <c r="H37" s="24">
        <v>40</v>
      </c>
      <c r="I37" s="26">
        <f t="shared" si="4"/>
        <v>60</v>
      </c>
      <c r="J37" s="27">
        <v>890</v>
      </c>
      <c r="K37" s="25">
        <f t="shared" si="0"/>
        <v>63</v>
      </c>
      <c r="L37" s="28">
        <f t="shared" si="1"/>
        <v>234</v>
      </c>
      <c r="M37" s="29">
        <f t="shared" si="13"/>
        <v>7</v>
      </c>
      <c r="N37" s="50"/>
      <c r="O37" s="53"/>
    </row>
    <row r="38" spans="1:15" s="21" customFormat="1" ht="15.75" customHeight="1" thickBot="1" x14ac:dyDescent="0.25">
      <c r="A38" s="48"/>
      <c r="B38" s="22" t="s">
        <v>57</v>
      </c>
      <c r="C38" s="23"/>
      <c r="D38" s="24">
        <v>39</v>
      </c>
      <c r="E38" s="25">
        <f t="shared" si="5"/>
        <v>58.5</v>
      </c>
      <c r="F38" s="26">
        <v>27</v>
      </c>
      <c r="G38" s="25">
        <f t="shared" si="3"/>
        <v>81</v>
      </c>
      <c r="H38" s="24">
        <v>35</v>
      </c>
      <c r="I38" s="26">
        <f t="shared" si="4"/>
        <v>52.5</v>
      </c>
      <c r="J38" s="35">
        <v>870</v>
      </c>
      <c r="K38" s="33">
        <f t="shared" si="0"/>
        <v>59</v>
      </c>
      <c r="L38" s="28">
        <f t="shared" si="1"/>
        <v>251</v>
      </c>
      <c r="M38" s="29">
        <f t="shared" si="13"/>
        <v>3</v>
      </c>
      <c r="N38" s="51"/>
      <c r="O38" s="54"/>
    </row>
    <row r="39" spans="1:15" s="21" customFormat="1" ht="15.75" customHeight="1" x14ac:dyDescent="0.2">
      <c r="A39" s="46" t="s">
        <v>58</v>
      </c>
      <c r="B39" s="13" t="s">
        <v>59</v>
      </c>
      <c r="C39" s="14"/>
      <c r="D39" s="15">
        <v>51</v>
      </c>
      <c r="E39" s="16">
        <f t="shared" si="5"/>
        <v>76.5</v>
      </c>
      <c r="F39" s="17">
        <v>31</v>
      </c>
      <c r="G39" s="16">
        <f t="shared" si="3"/>
        <v>93</v>
      </c>
      <c r="H39" s="15">
        <v>46</v>
      </c>
      <c r="I39" s="17">
        <f t="shared" si="4"/>
        <v>69</v>
      </c>
      <c r="J39" s="18">
        <v>910</v>
      </c>
      <c r="K39" s="16">
        <f t="shared" si="0"/>
        <v>67</v>
      </c>
      <c r="L39" s="19">
        <f t="shared" si="1"/>
        <v>305.5</v>
      </c>
      <c r="M39" s="20">
        <f t="shared" si="13"/>
        <v>1</v>
      </c>
      <c r="N39" s="49">
        <f>SUM(L39:L42)-MIN(L39:L42)</f>
        <v>709</v>
      </c>
      <c r="O39" s="52">
        <f t="shared" ref="O39" si="15">RANK(N39,$N$3:$N$62)</f>
        <v>3</v>
      </c>
    </row>
    <row r="40" spans="1:15" s="21" customFormat="1" ht="15.75" customHeight="1" x14ac:dyDescent="0.2">
      <c r="A40" s="47"/>
      <c r="B40" s="22" t="s">
        <v>60</v>
      </c>
      <c r="C40" s="23"/>
      <c r="D40" s="24">
        <v>20</v>
      </c>
      <c r="E40" s="25">
        <f t="shared" si="5"/>
        <v>30</v>
      </c>
      <c r="F40" s="26">
        <v>21</v>
      </c>
      <c r="G40" s="25">
        <f t="shared" si="3"/>
        <v>63</v>
      </c>
      <c r="H40" s="24">
        <v>38</v>
      </c>
      <c r="I40" s="26">
        <f t="shared" si="4"/>
        <v>57</v>
      </c>
      <c r="J40" s="27">
        <v>870</v>
      </c>
      <c r="K40" s="25">
        <f t="shared" si="0"/>
        <v>59</v>
      </c>
      <c r="L40" s="28">
        <f t="shared" si="1"/>
        <v>209</v>
      </c>
      <c r="M40" s="29">
        <f t="shared" si="13"/>
        <v>20</v>
      </c>
      <c r="N40" s="50"/>
      <c r="O40" s="53"/>
    </row>
    <row r="41" spans="1:15" s="21" customFormat="1" ht="15.75" customHeight="1" x14ac:dyDescent="0.2">
      <c r="A41" s="47"/>
      <c r="B41" s="22" t="s">
        <v>61</v>
      </c>
      <c r="C41" s="23"/>
      <c r="D41" s="24">
        <v>34</v>
      </c>
      <c r="E41" s="25">
        <f t="shared" si="5"/>
        <v>51</v>
      </c>
      <c r="F41" s="26">
        <v>18</v>
      </c>
      <c r="G41" s="25">
        <f t="shared" si="3"/>
        <v>54</v>
      </c>
      <c r="H41" s="24">
        <v>28</v>
      </c>
      <c r="I41" s="26">
        <f t="shared" si="4"/>
        <v>42</v>
      </c>
      <c r="J41" s="27">
        <v>750</v>
      </c>
      <c r="K41" s="25">
        <f t="shared" si="0"/>
        <v>35</v>
      </c>
      <c r="L41" s="28">
        <f t="shared" si="1"/>
        <v>182</v>
      </c>
      <c r="M41" s="29">
        <f t="shared" si="13"/>
        <v>39</v>
      </c>
      <c r="N41" s="50"/>
      <c r="O41" s="53"/>
    </row>
    <row r="42" spans="1:15" s="21" customFormat="1" ht="15.75" customHeight="1" thickBot="1" x14ac:dyDescent="0.25">
      <c r="A42" s="48"/>
      <c r="B42" s="30" t="s">
        <v>62</v>
      </c>
      <c r="C42" s="31"/>
      <c r="D42" s="32">
        <v>28</v>
      </c>
      <c r="E42" s="33">
        <f t="shared" si="5"/>
        <v>42</v>
      </c>
      <c r="F42" s="34">
        <v>18</v>
      </c>
      <c r="G42" s="33">
        <f t="shared" si="3"/>
        <v>54</v>
      </c>
      <c r="H42" s="32">
        <v>33</v>
      </c>
      <c r="I42" s="34">
        <f t="shared" si="4"/>
        <v>49.5</v>
      </c>
      <c r="J42" s="35">
        <v>820</v>
      </c>
      <c r="K42" s="33">
        <f t="shared" si="0"/>
        <v>49</v>
      </c>
      <c r="L42" s="36">
        <f t="shared" si="1"/>
        <v>194.5</v>
      </c>
      <c r="M42" s="37">
        <f t="shared" si="13"/>
        <v>28</v>
      </c>
      <c r="N42" s="51"/>
      <c r="O42" s="54"/>
    </row>
    <row r="43" spans="1:15" s="21" customFormat="1" ht="15.75" customHeight="1" x14ac:dyDescent="0.2">
      <c r="A43" s="46" t="s">
        <v>63</v>
      </c>
      <c r="B43" s="13" t="s">
        <v>64</v>
      </c>
      <c r="C43" s="14"/>
      <c r="D43" s="15">
        <v>35</v>
      </c>
      <c r="E43" s="16">
        <f t="shared" si="5"/>
        <v>52.5</v>
      </c>
      <c r="F43" s="17">
        <v>21</v>
      </c>
      <c r="G43" s="16">
        <f t="shared" si="3"/>
        <v>63</v>
      </c>
      <c r="H43" s="15">
        <v>27</v>
      </c>
      <c r="I43" s="17">
        <f t="shared" si="4"/>
        <v>40.5</v>
      </c>
      <c r="J43" s="18">
        <v>880</v>
      </c>
      <c r="K43" s="16">
        <f t="shared" si="0"/>
        <v>61</v>
      </c>
      <c r="L43" s="19">
        <f t="shared" si="1"/>
        <v>217</v>
      </c>
      <c r="M43" s="20">
        <f t="shared" si="13"/>
        <v>16</v>
      </c>
      <c r="N43" s="49">
        <f>SUM(L43:L46)-MIN(L43:L46)</f>
        <v>659.5</v>
      </c>
      <c r="O43" s="52">
        <f t="shared" ref="O43" si="16">RANK(N43,$N$3:$N$62)</f>
        <v>5</v>
      </c>
    </row>
    <row r="44" spans="1:15" s="21" customFormat="1" ht="15.75" customHeight="1" x14ac:dyDescent="0.2">
      <c r="A44" s="47"/>
      <c r="B44" s="22" t="s">
        <v>65</v>
      </c>
      <c r="C44" s="23"/>
      <c r="D44" s="24">
        <v>35</v>
      </c>
      <c r="E44" s="25">
        <f t="shared" si="5"/>
        <v>52.5</v>
      </c>
      <c r="F44" s="26">
        <v>24</v>
      </c>
      <c r="G44" s="25">
        <f t="shared" si="3"/>
        <v>72</v>
      </c>
      <c r="H44" s="24">
        <v>38</v>
      </c>
      <c r="I44" s="26">
        <f t="shared" si="4"/>
        <v>57</v>
      </c>
      <c r="J44" s="27">
        <v>730</v>
      </c>
      <c r="K44" s="25">
        <f t="shared" si="0"/>
        <v>33</v>
      </c>
      <c r="L44" s="28">
        <f t="shared" si="1"/>
        <v>214.5</v>
      </c>
      <c r="M44" s="29">
        <f t="shared" si="13"/>
        <v>17</v>
      </c>
      <c r="N44" s="50"/>
      <c r="O44" s="53"/>
    </row>
    <row r="45" spans="1:15" s="21" customFormat="1" ht="15.75" customHeight="1" x14ac:dyDescent="0.2">
      <c r="A45" s="47"/>
      <c r="B45" s="22" t="s">
        <v>66</v>
      </c>
      <c r="C45" s="23"/>
      <c r="D45" s="24">
        <v>24</v>
      </c>
      <c r="E45" s="25">
        <f t="shared" si="5"/>
        <v>36</v>
      </c>
      <c r="F45" s="26">
        <v>19</v>
      </c>
      <c r="G45" s="25">
        <f t="shared" si="3"/>
        <v>57</v>
      </c>
      <c r="H45" s="24">
        <v>18</v>
      </c>
      <c r="I45" s="26">
        <f t="shared" si="4"/>
        <v>27</v>
      </c>
      <c r="J45" s="27">
        <v>890</v>
      </c>
      <c r="K45" s="25">
        <f t="shared" si="0"/>
        <v>63</v>
      </c>
      <c r="L45" s="28">
        <f t="shared" si="1"/>
        <v>183</v>
      </c>
      <c r="M45" s="29">
        <f t="shared" si="13"/>
        <v>37</v>
      </c>
      <c r="N45" s="50"/>
      <c r="O45" s="53"/>
    </row>
    <row r="46" spans="1:15" s="21" customFormat="1" ht="15.75" customHeight="1" thickBot="1" x14ac:dyDescent="0.25">
      <c r="A46" s="48"/>
      <c r="B46" s="30" t="s">
        <v>67</v>
      </c>
      <c r="C46" s="31"/>
      <c r="D46" s="32">
        <v>32</v>
      </c>
      <c r="E46" s="33">
        <f t="shared" si="5"/>
        <v>48</v>
      </c>
      <c r="F46" s="34">
        <v>24</v>
      </c>
      <c r="G46" s="33">
        <f t="shared" si="3"/>
        <v>72</v>
      </c>
      <c r="H46" s="32">
        <v>30</v>
      </c>
      <c r="I46" s="34">
        <f t="shared" si="4"/>
        <v>45</v>
      </c>
      <c r="J46" s="35">
        <v>890</v>
      </c>
      <c r="K46" s="33">
        <f t="shared" si="0"/>
        <v>63</v>
      </c>
      <c r="L46" s="36">
        <f t="shared" si="1"/>
        <v>228</v>
      </c>
      <c r="M46" s="37">
        <f t="shared" si="13"/>
        <v>11</v>
      </c>
      <c r="N46" s="51"/>
      <c r="O46" s="54"/>
    </row>
    <row r="47" spans="1:15" s="21" customFormat="1" ht="15.75" customHeight="1" x14ac:dyDescent="0.2">
      <c r="A47" s="46" t="s">
        <v>68</v>
      </c>
      <c r="B47" s="13" t="s">
        <v>69</v>
      </c>
      <c r="C47" s="14"/>
      <c r="D47" s="15">
        <v>25</v>
      </c>
      <c r="E47" s="16">
        <f t="shared" ref="E47:E62" si="17">1.5*D47</f>
        <v>37.5</v>
      </c>
      <c r="F47" s="17">
        <v>24</v>
      </c>
      <c r="G47" s="16">
        <f t="shared" ref="G47:G62" si="18">3*F47</f>
        <v>72</v>
      </c>
      <c r="H47" s="15">
        <v>24</v>
      </c>
      <c r="I47" s="17">
        <f t="shared" si="4"/>
        <v>36</v>
      </c>
      <c r="J47" s="18">
        <v>840</v>
      </c>
      <c r="K47" s="16">
        <f t="shared" ref="K47:K62" si="19">IF(J47&lt;=400,0,IF(J47&lt;=750,(J47-400)/10,IF(J47&gt;750,((J47-750)/10)*2+(35))))</f>
        <v>53</v>
      </c>
      <c r="L47" s="19">
        <f t="shared" ref="L47:L62" si="20">SUM(K47,I47,G47,E47)</f>
        <v>198.5</v>
      </c>
      <c r="M47" s="20">
        <f t="shared" si="13"/>
        <v>25</v>
      </c>
      <c r="N47" s="49">
        <f>SUM(L47:L50)-MIN(L47:L50)</f>
        <v>618</v>
      </c>
      <c r="O47" s="52">
        <f t="shared" ref="O47" si="21">RANK(N47,$N$3:$N$62)</f>
        <v>8</v>
      </c>
    </row>
    <row r="48" spans="1:15" s="21" customFormat="1" ht="15.75" customHeight="1" x14ac:dyDescent="0.2">
      <c r="A48" s="47"/>
      <c r="B48" s="22" t="s">
        <v>70</v>
      </c>
      <c r="C48" s="23"/>
      <c r="D48" s="24">
        <v>31</v>
      </c>
      <c r="E48" s="25">
        <f t="shared" si="17"/>
        <v>46.5</v>
      </c>
      <c r="F48" s="26">
        <v>15</v>
      </c>
      <c r="G48" s="25">
        <f t="shared" si="18"/>
        <v>45</v>
      </c>
      <c r="H48" s="24">
        <v>31</v>
      </c>
      <c r="I48" s="26">
        <f t="shared" si="4"/>
        <v>46.5</v>
      </c>
      <c r="J48" s="27">
        <v>840</v>
      </c>
      <c r="K48" s="25">
        <f t="shared" si="19"/>
        <v>53</v>
      </c>
      <c r="L48" s="28">
        <f t="shared" si="20"/>
        <v>191</v>
      </c>
      <c r="M48" s="29">
        <f t="shared" si="13"/>
        <v>29</v>
      </c>
      <c r="N48" s="50"/>
      <c r="O48" s="53"/>
    </row>
    <row r="49" spans="1:15" s="21" customFormat="1" ht="15.75" customHeight="1" x14ac:dyDescent="0.2">
      <c r="A49" s="47"/>
      <c r="B49" s="22" t="s">
        <v>71</v>
      </c>
      <c r="C49" s="23"/>
      <c r="D49" s="24">
        <v>26</v>
      </c>
      <c r="E49" s="25">
        <f t="shared" si="17"/>
        <v>39</v>
      </c>
      <c r="F49" s="26">
        <v>20</v>
      </c>
      <c r="G49" s="25">
        <f t="shared" si="18"/>
        <v>60</v>
      </c>
      <c r="H49" s="24">
        <v>22</v>
      </c>
      <c r="I49" s="26">
        <f t="shared" si="4"/>
        <v>33</v>
      </c>
      <c r="J49" s="27">
        <v>860</v>
      </c>
      <c r="K49" s="25">
        <f t="shared" si="19"/>
        <v>57</v>
      </c>
      <c r="L49" s="28">
        <f t="shared" si="20"/>
        <v>189</v>
      </c>
      <c r="M49" s="29">
        <f t="shared" si="13"/>
        <v>32</v>
      </c>
      <c r="N49" s="50"/>
      <c r="O49" s="53"/>
    </row>
    <row r="50" spans="1:15" s="21" customFormat="1" ht="15.75" customHeight="1" thickBot="1" x14ac:dyDescent="0.25">
      <c r="A50" s="48"/>
      <c r="B50" s="30" t="s">
        <v>72</v>
      </c>
      <c r="C50" s="31"/>
      <c r="D50" s="32">
        <v>31</v>
      </c>
      <c r="E50" s="33">
        <f t="shared" si="17"/>
        <v>46.5</v>
      </c>
      <c r="F50" s="34">
        <v>22</v>
      </c>
      <c r="G50" s="33">
        <f t="shared" si="18"/>
        <v>66</v>
      </c>
      <c r="H50" s="32">
        <v>34</v>
      </c>
      <c r="I50" s="34">
        <f t="shared" si="4"/>
        <v>51</v>
      </c>
      <c r="J50" s="35">
        <v>900</v>
      </c>
      <c r="K50" s="33">
        <f t="shared" si="19"/>
        <v>65</v>
      </c>
      <c r="L50" s="36">
        <f t="shared" si="20"/>
        <v>228.5</v>
      </c>
      <c r="M50" s="37">
        <f t="shared" si="13"/>
        <v>10</v>
      </c>
      <c r="N50" s="51"/>
      <c r="O50" s="54"/>
    </row>
    <row r="51" spans="1:15" s="21" customFormat="1" ht="15.75" customHeight="1" x14ac:dyDescent="0.2">
      <c r="A51" s="46" t="s">
        <v>73</v>
      </c>
      <c r="B51" s="13" t="s">
        <v>74</v>
      </c>
      <c r="C51" s="14"/>
      <c r="D51" s="15">
        <v>38</v>
      </c>
      <c r="E51" s="16">
        <f t="shared" si="17"/>
        <v>57</v>
      </c>
      <c r="F51" s="17">
        <v>20</v>
      </c>
      <c r="G51" s="16">
        <f t="shared" si="18"/>
        <v>60</v>
      </c>
      <c r="H51" s="15">
        <v>35</v>
      </c>
      <c r="I51" s="17">
        <f t="shared" si="4"/>
        <v>52.5</v>
      </c>
      <c r="J51" s="18">
        <v>800</v>
      </c>
      <c r="K51" s="16">
        <f t="shared" si="19"/>
        <v>45</v>
      </c>
      <c r="L51" s="19">
        <f t="shared" si="20"/>
        <v>214.5</v>
      </c>
      <c r="M51" s="20">
        <f t="shared" si="13"/>
        <v>17</v>
      </c>
      <c r="N51" s="49">
        <f>SUM(L51:L54)-MIN(L51:L54)</f>
        <v>722.5</v>
      </c>
      <c r="O51" s="52">
        <f t="shared" ref="O51" si="22">RANK(N51,$N$3:$N$62)</f>
        <v>1</v>
      </c>
    </row>
    <row r="52" spans="1:15" s="21" customFormat="1" ht="15.75" customHeight="1" x14ac:dyDescent="0.2">
      <c r="A52" s="47"/>
      <c r="B52" s="22" t="s">
        <v>75</v>
      </c>
      <c r="C52" s="23"/>
      <c r="D52" s="24">
        <v>38</v>
      </c>
      <c r="E52" s="25">
        <f t="shared" si="17"/>
        <v>57</v>
      </c>
      <c r="F52" s="26">
        <v>22</v>
      </c>
      <c r="G52" s="25">
        <f t="shared" si="18"/>
        <v>66</v>
      </c>
      <c r="H52" s="24">
        <v>49</v>
      </c>
      <c r="I52" s="26">
        <f t="shared" si="4"/>
        <v>73.5</v>
      </c>
      <c r="J52" s="27">
        <v>790</v>
      </c>
      <c r="K52" s="25">
        <f t="shared" si="19"/>
        <v>43</v>
      </c>
      <c r="L52" s="28">
        <f t="shared" si="20"/>
        <v>239.5</v>
      </c>
      <c r="M52" s="29">
        <f t="shared" si="13"/>
        <v>4</v>
      </c>
      <c r="N52" s="50"/>
      <c r="O52" s="53"/>
    </row>
    <row r="53" spans="1:15" s="21" customFormat="1" ht="15.75" customHeight="1" x14ac:dyDescent="0.2">
      <c r="A53" s="47"/>
      <c r="B53" s="22" t="s">
        <v>76</v>
      </c>
      <c r="C53" s="23"/>
      <c r="D53" s="24">
        <v>27</v>
      </c>
      <c r="E53" s="25">
        <f t="shared" si="17"/>
        <v>40.5</v>
      </c>
      <c r="F53" s="26">
        <v>21</v>
      </c>
      <c r="G53" s="25">
        <f t="shared" si="18"/>
        <v>63</v>
      </c>
      <c r="H53" s="24">
        <v>24</v>
      </c>
      <c r="I53" s="26">
        <f t="shared" si="4"/>
        <v>36</v>
      </c>
      <c r="J53" s="27">
        <v>890</v>
      </c>
      <c r="K53" s="25">
        <f t="shared" si="19"/>
        <v>63</v>
      </c>
      <c r="L53" s="28">
        <f t="shared" si="20"/>
        <v>202.5</v>
      </c>
      <c r="M53" s="29">
        <f t="shared" si="13"/>
        <v>24</v>
      </c>
      <c r="N53" s="50"/>
      <c r="O53" s="53"/>
    </row>
    <row r="54" spans="1:15" s="21" customFormat="1" ht="15.75" customHeight="1" thickBot="1" x14ac:dyDescent="0.25">
      <c r="A54" s="48"/>
      <c r="B54" s="30" t="s">
        <v>77</v>
      </c>
      <c r="C54" s="31"/>
      <c r="D54" s="32">
        <v>55</v>
      </c>
      <c r="E54" s="33">
        <f t="shared" si="17"/>
        <v>82.5</v>
      </c>
      <c r="F54" s="34">
        <v>23</v>
      </c>
      <c r="G54" s="33">
        <f t="shared" si="18"/>
        <v>69</v>
      </c>
      <c r="H54" s="32">
        <v>40</v>
      </c>
      <c r="I54" s="34">
        <f t="shared" si="4"/>
        <v>60</v>
      </c>
      <c r="J54" s="35">
        <v>860</v>
      </c>
      <c r="K54" s="33">
        <f t="shared" si="19"/>
        <v>57</v>
      </c>
      <c r="L54" s="36">
        <f t="shared" si="20"/>
        <v>268.5</v>
      </c>
      <c r="M54" s="37">
        <f t="shared" si="13"/>
        <v>2</v>
      </c>
      <c r="N54" s="51"/>
      <c r="O54" s="54"/>
    </row>
    <row r="55" spans="1:15" s="21" customFormat="1" ht="15.75" customHeight="1" x14ac:dyDescent="0.2">
      <c r="A55" s="46" t="s">
        <v>78</v>
      </c>
      <c r="B55" s="13" t="s">
        <v>79</v>
      </c>
      <c r="C55" s="14"/>
      <c r="D55" s="15">
        <v>29</v>
      </c>
      <c r="E55" s="16">
        <f t="shared" si="17"/>
        <v>43.5</v>
      </c>
      <c r="F55" s="17">
        <v>19</v>
      </c>
      <c r="G55" s="16">
        <f t="shared" si="18"/>
        <v>57</v>
      </c>
      <c r="H55" s="15">
        <v>12</v>
      </c>
      <c r="I55" s="17">
        <f t="shared" si="4"/>
        <v>18</v>
      </c>
      <c r="J55" s="18">
        <v>840</v>
      </c>
      <c r="K55" s="16">
        <f t="shared" si="19"/>
        <v>53</v>
      </c>
      <c r="L55" s="19">
        <f t="shared" si="20"/>
        <v>171.5</v>
      </c>
      <c r="M55" s="20">
        <f t="shared" si="13"/>
        <v>48</v>
      </c>
      <c r="N55" s="49">
        <f>SUM(L55:L58)-MIN(L55:L58)</f>
        <v>670.5</v>
      </c>
      <c r="O55" s="52">
        <f t="shared" ref="O55" si="23">RANK(N55,$N$3:$N$62)</f>
        <v>4</v>
      </c>
    </row>
    <row r="56" spans="1:15" s="21" customFormat="1" ht="15.75" customHeight="1" x14ac:dyDescent="0.2">
      <c r="A56" s="47"/>
      <c r="B56" s="22" t="s">
        <v>80</v>
      </c>
      <c r="C56" s="23"/>
      <c r="D56" s="24">
        <v>28</v>
      </c>
      <c r="E56" s="25">
        <f t="shared" si="17"/>
        <v>42</v>
      </c>
      <c r="F56" s="26">
        <v>20</v>
      </c>
      <c r="G56" s="25">
        <f t="shared" si="18"/>
        <v>60</v>
      </c>
      <c r="H56" s="24">
        <v>26</v>
      </c>
      <c r="I56" s="26">
        <f t="shared" ref="I56:I62" si="24">H56*1.5</f>
        <v>39</v>
      </c>
      <c r="J56" s="27">
        <v>910</v>
      </c>
      <c r="K56" s="25">
        <f t="shared" si="19"/>
        <v>67</v>
      </c>
      <c r="L56" s="28">
        <f t="shared" si="20"/>
        <v>208</v>
      </c>
      <c r="M56" s="29">
        <f t="shared" si="13"/>
        <v>22</v>
      </c>
      <c r="N56" s="50"/>
      <c r="O56" s="53"/>
    </row>
    <row r="57" spans="1:15" s="21" customFormat="1" ht="15.75" customHeight="1" x14ac:dyDescent="0.2">
      <c r="A57" s="47"/>
      <c r="B57" s="22" t="s">
        <v>81</v>
      </c>
      <c r="C57" s="23"/>
      <c r="D57" s="24">
        <v>28</v>
      </c>
      <c r="E57" s="25">
        <f t="shared" si="17"/>
        <v>42</v>
      </c>
      <c r="F57" s="26">
        <v>25</v>
      </c>
      <c r="G57" s="25">
        <f t="shared" si="18"/>
        <v>75</v>
      </c>
      <c r="H57" s="24">
        <v>33</v>
      </c>
      <c r="I57" s="26">
        <f t="shared" si="24"/>
        <v>49.5</v>
      </c>
      <c r="J57" s="27">
        <v>940</v>
      </c>
      <c r="K57" s="25">
        <f t="shared" si="19"/>
        <v>73</v>
      </c>
      <c r="L57" s="28">
        <f t="shared" si="20"/>
        <v>239.5</v>
      </c>
      <c r="M57" s="29">
        <f t="shared" si="13"/>
        <v>4</v>
      </c>
      <c r="N57" s="50"/>
      <c r="O57" s="53"/>
    </row>
    <row r="58" spans="1:15" s="21" customFormat="1" ht="15.75" customHeight="1" thickBot="1" x14ac:dyDescent="0.25">
      <c r="A58" s="48"/>
      <c r="B58" s="30" t="s">
        <v>82</v>
      </c>
      <c r="C58" s="31"/>
      <c r="D58" s="32">
        <v>32</v>
      </c>
      <c r="E58" s="33">
        <f t="shared" si="17"/>
        <v>48</v>
      </c>
      <c r="F58" s="34">
        <v>25</v>
      </c>
      <c r="G58" s="33">
        <f t="shared" si="18"/>
        <v>75</v>
      </c>
      <c r="H58" s="32">
        <v>42</v>
      </c>
      <c r="I58" s="34">
        <f t="shared" si="24"/>
        <v>63</v>
      </c>
      <c r="J58" s="35">
        <v>760</v>
      </c>
      <c r="K58" s="33">
        <f t="shared" si="19"/>
        <v>37</v>
      </c>
      <c r="L58" s="36">
        <f t="shared" si="20"/>
        <v>223</v>
      </c>
      <c r="M58" s="37">
        <f t="shared" si="13"/>
        <v>14</v>
      </c>
      <c r="N58" s="51"/>
      <c r="O58" s="54"/>
    </row>
    <row r="59" spans="1:15" s="21" customFormat="1" ht="15.75" customHeight="1" x14ac:dyDescent="0.2">
      <c r="A59" s="46" t="s">
        <v>83</v>
      </c>
      <c r="B59" s="13" t="s">
        <v>84</v>
      </c>
      <c r="C59" s="14"/>
      <c r="D59" s="15">
        <v>22</v>
      </c>
      <c r="E59" s="16">
        <f t="shared" si="17"/>
        <v>33</v>
      </c>
      <c r="F59" s="17">
        <v>16</v>
      </c>
      <c r="G59" s="16">
        <f t="shared" si="18"/>
        <v>48</v>
      </c>
      <c r="H59" s="15">
        <v>30</v>
      </c>
      <c r="I59" s="17">
        <f t="shared" si="24"/>
        <v>45</v>
      </c>
      <c r="J59" s="18">
        <v>740</v>
      </c>
      <c r="K59" s="16">
        <f t="shared" si="19"/>
        <v>34</v>
      </c>
      <c r="L59" s="19">
        <f t="shared" si="20"/>
        <v>160</v>
      </c>
      <c r="M59" s="20">
        <f t="shared" si="13"/>
        <v>53</v>
      </c>
      <c r="N59" s="49">
        <f>SUM(L59:L62)-MIN(L59:L62)</f>
        <v>471</v>
      </c>
      <c r="O59" s="52">
        <f t="shared" ref="O59" si="25">RANK(N59,$N$3:$N$62)</f>
        <v>15</v>
      </c>
    </row>
    <row r="60" spans="1:15" s="21" customFormat="1" ht="15.75" customHeight="1" x14ac:dyDescent="0.2">
      <c r="A60" s="47"/>
      <c r="B60" s="22" t="s">
        <v>85</v>
      </c>
      <c r="C60" s="23"/>
      <c r="D60" s="24">
        <v>17</v>
      </c>
      <c r="E60" s="25">
        <f t="shared" si="17"/>
        <v>25.5</v>
      </c>
      <c r="F60" s="26">
        <v>11</v>
      </c>
      <c r="G60" s="25">
        <f t="shared" si="18"/>
        <v>33</v>
      </c>
      <c r="H60" s="24">
        <v>19</v>
      </c>
      <c r="I60" s="26">
        <f t="shared" si="24"/>
        <v>28.5</v>
      </c>
      <c r="J60" s="27">
        <v>790</v>
      </c>
      <c r="K60" s="25">
        <f t="shared" si="19"/>
        <v>43</v>
      </c>
      <c r="L60" s="28">
        <f t="shared" si="20"/>
        <v>130</v>
      </c>
      <c r="M60" s="29">
        <f t="shared" si="13"/>
        <v>58</v>
      </c>
      <c r="N60" s="50"/>
      <c r="O60" s="53"/>
    </row>
    <row r="61" spans="1:15" s="21" customFormat="1" ht="15.75" customHeight="1" x14ac:dyDescent="0.2">
      <c r="A61" s="47"/>
      <c r="B61" s="22" t="s">
        <v>86</v>
      </c>
      <c r="C61" s="23"/>
      <c r="D61" s="24">
        <v>26</v>
      </c>
      <c r="E61" s="25">
        <f t="shared" si="17"/>
        <v>39</v>
      </c>
      <c r="F61" s="26">
        <v>14</v>
      </c>
      <c r="G61" s="25">
        <f t="shared" si="18"/>
        <v>42</v>
      </c>
      <c r="H61" s="24">
        <v>12</v>
      </c>
      <c r="I61" s="26">
        <f t="shared" si="24"/>
        <v>18</v>
      </c>
      <c r="J61" s="27">
        <v>760</v>
      </c>
      <c r="K61" s="25">
        <f t="shared" si="19"/>
        <v>37</v>
      </c>
      <c r="L61" s="28">
        <f t="shared" si="20"/>
        <v>136</v>
      </c>
      <c r="M61" s="29">
        <f t="shared" si="13"/>
        <v>57</v>
      </c>
      <c r="N61" s="50"/>
      <c r="O61" s="53"/>
    </row>
    <row r="62" spans="1:15" s="21" customFormat="1" ht="15.75" customHeight="1" thickBot="1" x14ac:dyDescent="0.25">
      <c r="A62" s="48"/>
      <c r="B62" s="30" t="s">
        <v>87</v>
      </c>
      <c r="C62" s="31"/>
      <c r="D62" s="32">
        <v>28</v>
      </c>
      <c r="E62" s="33">
        <f t="shared" si="17"/>
        <v>42</v>
      </c>
      <c r="F62" s="34">
        <v>17</v>
      </c>
      <c r="G62" s="33">
        <f t="shared" si="18"/>
        <v>51</v>
      </c>
      <c r="H62" s="32">
        <v>18</v>
      </c>
      <c r="I62" s="34">
        <f t="shared" si="24"/>
        <v>27</v>
      </c>
      <c r="J62" s="35">
        <v>850</v>
      </c>
      <c r="K62" s="33">
        <f t="shared" si="19"/>
        <v>55</v>
      </c>
      <c r="L62" s="36">
        <f t="shared" si="20"/>
        <v>175</v>
      </c>
      <c r="M62" s="37">
        <f t="shared" si="13"/>
        <v>45</v>
      </c>
      <c r="N62" s="51"/>
      <c r="O62" s="54"/>
    </row>
  </sheetData>
  <mergeCells count="51">
    <mergeCell ref="A11:A14"/>
    <mergeCell ref="N11:N14"/>
    <mergeCell ref="O11:O14"/>
    <mergeCell ref="O7:O10"/>
    <mergeCell ref="N1:O1"/>
    <mergeCell ref="H1:I1"/>
    <mergeCell ref="A7:A10"/>
    <mergeCell ref="A3:A6"/>
    <mergeCell ref="N3:N6"/>
    <mergeCell ref="O3:O6"/>
    <mergeCell ref="C1:C2"/>
    <mergeCell ref="D1:E1"/>
    <mergeCell ref="F1:G1"/>
    <mergeCell ref="J1:K1"/>
    <mergeCell ref="N7:N10"/>
    <mergeCell ref="A19:A22"/>
    <mergeCell ref="N19:N22"/>
    <mergeCell ref="O19:O22"/>
    <mergeCell ref="N15:N18"/>
    <mergeCell ref="O15:O18"/>
    <mergeCell ref="A15:A18"/>
    <mergeCell ref="O23:O26"/>
    <mergeCell ref="A27:A30"/>
    <mergeCell ref="O27:O30"/>
    <mergeCell ref="A23:A26"/>
    <mergeCell ref="N23:N26"/>
    <mergeCell ref="N27:N30"/>
    <mergeCell ref="A43:A46"/>
    <mergeCell ref="N43:N46"/>
    <mergeCell ref="O43:O46"/>
    <mergeCell ref="A31:A34"/>
    <mergeCell ref="N31:N34"/>
    <mergeCell ref="N35:N38"/>
    <mergeCell ref="O35:O38"/>
    <mergeCell ref="A39:A42"/>
    <mergeCell ref="O31:O34"/>
    <mergeCell ref="A35:A38"/>
    <mergeCell ref="N39:N42"/>
    <mergeCell ref="O39:O42"/>
    <mergeCell ref="A47:A50"/>
    <mergeCell ref="N47:N50"/>
    <mergeCell ref="O47:O50"/>
    <mergeCell ref="A51:A54"/>
    <mergeCell ref="N51:N54"/>
    <mergeCell ref="O51:O54"/>
    <mergeCell ref="A55:A58"/>
    <mergeCell ref="N55:N58"/>
    <mergeCell ref="O55:O58"/>
    <mergeCell ref="A59:A62"/>
    <mergeCell ref="N59:N62"/>
    <mergeCell ref="O59:O62"/>
  </mergeCells>
  <phoneticPr fontId="5" type="noConversion"/>
  <conditionalFormatting sqref="M3:M46">
    <cfRule type="cellIs" dxfId="11" priority="17" stopIfTrue="1" operator="between">
      <formula>1</formula>
      <formula>3</formula>
    </cfRule>
  </conditionalFormatting>
  <conditionalFormatting sqref="M47:M54">
    <cfRule type="cellIs" dxfId="10" priority="16" stopIfTrue="1" operator="between">
      <formula>1</formula>
      <formula>3</formula>
    </cfRule>
  </conditionalFormatting>
  <conditionalFormatting sqref="M55:M62">
    <cfRule type="cellIs" dxfId="9" priority="15" stopIfTrue="1" operator="between">
      <formula>1</formula>
      <formula>3</formula>
    </cfRule>
  </conditionalFormatting>
  <conditionalFormatting sqref="D1:D1048576">
    <cfRule type="top10" dxfId="8" priority="4" rank="5"/>
  </conditionalFormatting>
  <conditionalFormatting sqref="F1:F1048576">
    <cfRule type="top10" dxfId="7" priority="3" rank="5"/>
  </conditionalFormatting>
  <conditionalFormatting sqref="H1:H1048576">
    <cfRule type="top10" dxfId="6" priority="2" rank="5"/>
  </conditionalFormatting>
  <conditionalFormatting sqref="J1:J1048576">
    <cfRule type="top10" dxfId="5" priority="1" rank="5"/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I3 I4:I10 I11:I6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R641"/>
  <sheetViews>
    <sheetView showGridLines="0" tabSelected="1" zoomScale="85" zoomScaleNormal="85"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6.42578125" defaultRowHeight="12.75" x14ac:dyDescent="0.2"/>
  <cols>
    <col min="1" max="1" width="21" style="21" customWidth="1"/>
    <col min="2" max="2" width="20.42578125" style="21" bestFit="1" customWidth="1"/>
    <col min="3" max="3" width="5.85546875" style="40" hidden="1" customWidth="1"/>
    <col min="4" max="7" width="7.42578125" style="21" customWidth="1"/>
    <col min="8" max="8" width="9.5703125" style="21" customWidth="1"/>
    <col min="9" max="10" width="8.5703125" style="21" customWidth="1"/>
    <col min="11" max="11" width="14" style="21" customWidth="1"/>
    <col min="12" max="12" width="13.42578125" style="21" customWidth="1"/>
    <col min="13" max="13" width="11.7109375" style="21" customWidth="1"/>
    <col min="14" max="14" width="9.28515625" style="21" customWidth="1"/>
    <col min="15" max="16384" width="16.42578125" style="39"/>
  </cols>
  <sheetData>
    <row r="1" spans="1:18" s="3" customFormat="1" ht="42.75" customHeight="1" x14ac:dyDescent="0.2">
      <c r="A1" s="1" t="s">
        <v>0</v>
      </c>
      <c r="B1" s="2" t="s">
        <v>88</v>
      </c>
      <c r="C1" s="61" t="s">
        <v>2</v>
      </c>
      <c r="D1" s="57" t="s">
        <v>89</v>
      </c>
      <c r="E1" s="58"/>
      <c r="F1" s="57" t="s">
        <v>90</v>
      </c>
      <c r="G1" s="58"/>
      <c r="H1" s="42" t="s">
        <v>91</v>
      </c>
      <c r="I1" s="57" t="s">
        <v>6</v>
      </c>
      <c r="J1" s="58"/>
      <c r="K1" s="2" t="s">
        <v>7</v>
      </c>
      <c r="L1" s="2" t="s">
        <v>8</v>
      </c>
      <c r="M1" s="55" t="s">
        <v>9</v>
      </c>
      <c r="N1" s="56"/>
    </row>
    <row r="2" spans="1:18" s="3" customFormat="1" ht="42.75" customHeight="1" thickBot="1" x14ac:dyDescent="0.25">
      <c r="A2" s="4"/>
      <c r="B2" s="5"/>
      <c r="C2" s="62"/>
      <c r="D2" s="6" t="s">
        <v>92</v>
      </c>
      <c r="E2" s="7" t="s">
        <v>11</v>
      </c>
      <c r="F2" s="8" t="s">
        <v>12</v>
      </c>
      <c r="G2" s="7" t="s">
        <v>11</v>
      </c>
      <c r="H2" s="9" t="s">
        <v>93</v>
      </c>
      <c r="I2" s="8" t="s">
        <v>12</v>
      </c>
      <c r="J2" s="7" t="s">
        <v>11</v>
      </c>
      <c r="K2" s="5"/>
      <c r="L2" s="10"/>
      <c r="M2" s="11" t="s">
        <v>11</v>
      </c>
      <c r="N2" s="12" t="s">
        <v>13</v>
      </c>
    </row>
    <row r="3" spans="1:18" s="21" customFormat="1" ht="15.75" customHeight="1" x14ac:dyDescent="0.2">
      <c r="A3" s="46" t="s">
        <v>94</v>
      </c>
      <c r="B3" s="13" t="s">
        <v>95</v>
      </c>
      <c r="C3" s="14"/>
      <c r="D3" s="43">
        <v>6.6</v>
      </c>
      <c r="E3" s="16">
        <f>IF(D3="",0,IF(D3&gt;10,0,(10-D3)*10+1))</f>
        <v>35</v>
      </c>
      <c r="F3" s="17">
        <v>720</v>
      </c>
      <c r="G3" s="16">
        <f>IF(F3&lt;=500,0,((F3-500)/10))</f>
        <v>22</v>
      </c>
      <c r="H3" s="17">
        <v>47</v>
      </c>
      <c r="I3" s="18">
        <v>560</v>
      </c>
      <c r="J3" s="16">
        <f>IF(I3&lt;=425,0,IF(I3=430,1,((I3-420)/10)*2-1))</f>
        <v>27</v>
      </c>
      <c r="K3" s="19">
        <f>SUM(J3,H3,G3,E3)</f>
        <v>131</v>
      </c>
      <c r="L3" s="20">
        <f>RANK(K3,$K$3:$K$58)</f>
        <v>55</v>
      </c>
      <c r="M3" s="49">
        <f>SUM(K3:K6)-MIN(K3:K6)</f>
        <v>502</v>
      </c>
      <c r="N3" s="52">
        <f>RANK(M3,$M$3:$M$58)</f>
        <v>14</v>
      </c>
    </row>
    <row r="4" spans="1:18" s="21" customFormat="1" ht="15.75" customHeight="1" x14ac:dyDescent="0.2">
      <c r="A4" s="47"/>
      <c r="B4" s="22" t="s">
        <v>96</v>
      </c>
      <c r="C4" s="23"/>
      <c r="D4" s="44">
        <v>4.4000000000000004</v>
      </c>
      <c r="E4" s="25">
        <f t="shared" ref="E4:E54" si="0">IF(D4="",0,IF(D4&gt;10,0,(10-D4)*10+1))</f>
        <v>57</v>
      </c>
      <c r="F4" s="26">
        <v>790</v>
      </c>
      <c r="G4" s="25">
        <f t="shared" ref="G4:G54" si="1">IF(F4&lt;=500,0,((F4-500)/10))</f>
        <v>29</v>
      </c>
      <c r="H4" s="26">
        <v>43</v>
      </c>
      <c r="I4" s="27">
        <v>650</v>
      </c>
      <c r="J4" s="25">
        <f t="shared" ref="J4:J54" si="2">IF(I4&lt;=425,0,IF(I4=430,1,((I4-420)/10)*2-1))</f>
        <v>45</v>
      </c>
      <c r="K4" s="28">
        <f t="shared" ref="K4:K54" si="3">SUM(J4,H4,G4,E4)</f>
        <v>174</v>
      </c>
      <c r="L4" s="29">
        <f t="shared" ref="L4:L58" si="4">RANK(K4,$K$3:$K$58)</f>
        <v>48</v>
      </c>
      <c r="M4" s="50"/>
      <c r="N4" s="53"/>
    </row>
    <row r="5" spans="1:18" s="21" customFormat="1" ht="15.75" customHeight="1" x14ac:dyDescent="0.2">
      <c r="A5" s="47"/>
      <c r="B5" s="22" t="s">
        <v>97</v>
      </c>
      <c r="C5" s="23"/>
      <c r="D5" s="44">
        <v>4.9000000000000004</v>
      </c>
      <c r="E5" s="25">
        <f t="shared" si="0"/>
        <v>52</v>
      </c>
      <c r="F5" s="26">
        <v>670</v>
      </c>
      <c r="G5" s="25">
        <f t="shared" si="1"/>
        <v>17</v>
      </c>
      <c r="H5" s="26">
        <v>41</v>
      </c>
      <c r="I5" s="27">
        <v>600</v>
      </c>
      <c r="J5" s="25">
        <f t="shared" si="2"/>
        <v>35</v>
      </c>
      <c r="K5" s="28">
        <f t="shared" si="3"/>
        <v>145</v>
      </c>
      <c r="L5" s="29">
        <f t="shared" si="4"/>
        <v>54</v>
      </c>
      <c r="M5" s="50"/>
      <c r="N5" s="53"/>
    </row>
    <row r="6" spans="1:18" s="21" customFormat="1" ht="15.75" customHeight="1" thickBot="1" x14ac:dyDescent="0.25">
      <c r="A6" s="48"/>
      <c r="B6" s="30" t="s">
        <v>98</v>
      </c>
      <c r="C6" s="31"/>
      <c r="D6" s="45">
        <v>6.6</v>
      </c>
      <c r="E6" s="33">
        <f t="shared" si="0"/>
        <v>35</v>
      </c>
      <c r="F6" s="34">
        <v>850</v>
      </c>
      <c r="G6" s="33">
        <f t="shared" si="1"/>
        <v>35</v>
      </c>
      <c r="H6" s="34">
        <v>54</v>
      </c>
      <c r="I6" s="35">
        <v>720</v>
      </c>
      <c r="J6" s="33">
        <f t="shared" si="2"/>
        <v>59</v>
      </c>
      <c r="K6" s="36">
        <f t="shared" si="3"/>
        <v>183</v>
      </c>
      <c r="L6" s="37">
        <f t="shared" si="4"/>
        <v>40</v>
      </c>
      <c r="M6" s="51"/>
      <c r="N6" s="54"/>
      <c r="R6" s="38"/>
    </row>
    <row r="7" spans="1:18" ht="15.75" customHeight="1" x14ac:dyDescent="0.2">
      <c r="A7" s="46" t="s">
        <v>99</v>
      </c>
      <c r="B7" s="13" t="s">
        <v>100</v>
      </c>
      <c r="C7" s="14"/>
      <c r="D7" s="43">
        <v>2.8</v>
      </c>
      <c r="E7" s="16">
        <f t="shared" si="0"/>
        <v>73</v>
      </c>
      <c r="F7" s="17">
        <v>920</v>
      </c>
      <c r="G7" s="16">
        <f t="shared" si="1"/>
        <v>42</v>
      </c>
      <c r="H7" s="17">
        <v>61</v>
      </c>
      <c r="I7" s="18">
        <v>690</v>
      </c>
      <c r="J7" s="16">
        <f t="shared" si="2"/>
        <v>53</v>
      </c>
      <c r="K7" s="19">
        <f t="shared" si="3"/>
        <v>229</v>
      </c>
      <c r="L7" s="20">
        <f t="shared" si="4"/>
        <v>6</v>
      </c>
      <c r="M7" s="49">
        <f>SUM(K7:K10)-MIN(K7:K10)</f>
        <v>633</v>
      </c>
      <c r="N7" s="52">
        <f t="shared" ref="N7" si="5">RANK(M7,$M$3:$M$58)</f>
        <v>7</v>
      </c>
    </row>
    <row r="8" spans="1:18" ht="15.75" customHeight="1" x14ac:dyDescent="0.2">
      <c r="A8" s="47"/>
      <c r="B8" s="22" t="s">
        <v>101</v>
      </c>
      <c r="C8" s="23"/>
      <c r="D8" s="44">
        <v>4.5</v>
      </c>
      <c r="E8" s="25">
        <f t="shared" si="0"/>
        <v>56</v>
      </c>
      <c r="F8" s="26">
        <v>860</v>
      </c>
      <c r="G8" s="25">
        <f t="shared" si="1"/>
        <v>36</v>
      </c>
      <c r="H8" s="26">
        <v>50</v>
      </c>
      <c r="I8" s="27">
        <v>660</v>
      </c>
      <c r="J8" s="25">
        <f t="shared" si="2"/>
        <v>47</v>
      </c>
      <c r="K8" s="28">
        <f t="shared" si="3"/>
        <v>189</v>
      </c>
      <c r="L8" s="29">
        <f t="shared" si="4"/>
        <v>37</v>
      </c>
      <c r="M8" s="50"/>
      <c r="N8" s="53"/>
    </row>
    <row r="9" spans="1:18" ht="15.75" customHeight="1" x14ac:dyDescent="0.2">
      <c r="A9" s="47"/>
      <c r="B9" s="22" t="s">
        <v>102</v>
      </c>
      <c r="C9" s="23"/>
      <c r="D9" s="44">
        <v>4.5999999999999996</v>
      </c>
      <c r="E9" s="25">
        <f t="shared" si="0"/>
        <v>55</v>
      </c>
      <c r="F9" s="26">
        <v>1020</v>
      </c>
      <c r="G9" s="25">
        <f t="shared" si="1"/>
        <v>52</v>
      </c>
      <c r="H9" s="26">
        <v>54</v>
      </c>
      <c r="I9" s="27">
        <v>650</v>
      </c>
      <c r="J9" s="25">
        <f t="shared" si="2"/>
        <v>45</v>
      </c>
      <c r="K9" s="28">
        <f t="shared" si="3"/>
        <v>206</v>
      </c>
      <c r="L9" s="29">
        <f t="shared" si="4"/>
        <v>22</v>
      </c>
      <c r="M9" s="50"/>
      <c r="N9" s="53"/>
    </row>
    <row r="10" spans="1:18" ht="15.75" customHeight="1" thickBot="1" x14ac:dyDescent="0.25">
      <c r="A10" s="48"/>
      <c r="B10" s="22" t="s">
        <v>103</v>
      </c>
      <c r="C10" s="31"/>
      <c r="D10" s="45">
        <v>4.5999999999999996</v>
      </c>
      <c r="E10" s="33">
        <f t="shared" si="0"/>
        <v>55</v>
      </c>
      <c r="F10" s="34">
        <v>920</v>
      </c>
      <c r="G10" s="33">
        <f t="shared" si="1"/>
        <v>42</v>
      </c>
      <c r="H10" s="34">
        <v>60</v>
      </c>
      <c r="I10" s="35">
        <v>630</v>
      </c>
      <c r="J10" s="33">
        <f t="shared" si="2"/>
        <v>41</v>
      </c>
      <c r="K10" s="36">
        <f t="shared" si="3"/>
        <v>198</v>
      </c>
      <c r="L10" s="37">
        <f t="shared" si="4"/>
        <v>30</v>
      </c>
      <c r="M10" s="51"/>
      <c r="N10" s="54"/>
    </row>
    <row r="11" spans="1:18" s="21" customFormat="1" ht="15.75" customHeight="1" x14ac:dyDescent="0.2">
      <c r="A11" s="46" t="s">
        <v>29</v>
      </c>
      <c r="B11" s="13" t="s">
        <v>104</v>
      </c>
      <c r="C11" s="14"/>
      <c r="D11" s="43">
        <v>3.9</v>
      </c>
      <c r="E11" s="16">
        <f t="shared" si="0"/>
        <v>62</v>
      </c>
      <c r="F11" s="17">
        <v>630</v>
      </c>
      <c r="G11" s="16">
        <f t="shared" si="1"/>
        <v>13</v>
      </c>
      <c r="H11" s="17">
        <v>54</v>
      </c>
      <c r="I11" s="18">
        <v>650</v>
      </c>
      <c r="J11" s="16">
        <f t="shared" si="2"/>
        <v>45</v>
      </c>
      <c r="K11" s="19">
        <f t="shared" si="3"/>
        <v>174</v>
      </c>
      <c r="L11" s="20">
        <f t="shared" si="4"/>
        <v>48</v>
      </c>
      <c r="M11" s="49">
        <f>SUM(K11:K14)-MIN(K11:K14)</f>
        <v>582</v>
      </c>
      <c r="N11" s="52">
        <f t="shared" ref="N11" si="6">RANK(M11,$M$3:$M$58)</f>
        <v>11</v>
      </c>
    </row>
    <row r="12" spans="1:18" s="21" customFormat="1" ht="15.75" customHeight="1" x14ac:dyDescent="0.2">
      <c r="A12" s="47"/>
      <c r="B12" s="22" t="s">
        <v>105</v>
      </c>
      <c r="C12" s="23"/>
      <c r="D12" s="44">
        <v>4.0999999999999996</v>
      </c>
      <c r="E12" s="25">
        <f t="shared" si="0"/>
        <v>60</v>
      </c>
      <c r="F12" s="26">
        <v>1100</v>
      </c>
      <c r="G12" s="25">
        <f t="shared" si="1"/>
        <v>60</v>
      </c>
      <c r="H12" s="26">
        <v>55</v>
      </c>
      <c r="I12" s="27">
        <v>690</v>
      </c>
      <c r="J12" s="25">
        <f t="shared" si="2"/>
        <v>53</v>
      </c>
      <c r="K12" s="28">
        <f t="shared" si="3"/>
        <v>228</v>
      </c>
      <c r="L12" s="29">
        <f t="shared" si="4"/>
        <v>8</v>
      </c>
      <c r="M12" s="50"/>
      <c r="N12" s="53"/>
    </row>
    <row r="13" spans="1:18" s="21" customFormat="1" ht="15.75" customHeight="1" x14ac:dyDescent="0.2">
      <c r="A13" s="47"/>
      <c r="B13" s="22" t="s">
        <v>106</v>
      </c>
      <c r="C13" s="23"/>
      <c r="D13" s="44">
        <v>4.5</v>
      </c>
      <c r="E13" s="25">
        <f t="shared" si="0"/>
        <v>56</v>
      </c>
      <c r="F13" s="26">
        <v>800</v>
      </c>
      <c r="G13" s="25">
        <f t="shared" si="1"/>
        <v>30</v>
      </c>
      <c r="H13" s="26">
        <v>59</v>
      </c>
      <c r="I13" s="27">
        <v>600</v>
      </c>
      <c r="J13" s="25">
        <f t="shared" si="2"/>
        <v>35</v>
      </c>
      <c r="K13" s="28">
        <f t="shared" si="3"/>
        <v>180</v>
      </c>
      <c r="L13" s="29">
        <f t="shared" si="4"/>
        <v>43</v>
      </c>
      <c r="M13" s="50"/>
      <c r="N13" s="53"/>
    </row>
    <row r="14" spans="1:18" s="21" customFormat="1" ht="15.75" customHeight="1" thickBot="1" x14ac:dyDescent="0.25">
      <c r="A14" s="48"/>
      <c r="B14" s="30"/>
      <c r="C14" s="23"/>
      <c r="D14" s="44"/>
      <c r="E14" s="25">
        <f t="shared" si="0"/>
        <v>0</v>
      </c>
      <c r="F14" s="26"/>
      <c r="G14" s="25">
        <f t="shared" si="1"/>
        <v>0</v>
      </c>
      <c r="H14" s="26"/>
      <c r="I14" s="27"/>
      <c r="J14" s="33">
        <f t="shared" si="2"/>
        <v>0</v>
      </c>
      <c r="K14" s="28">
        <f t="shared" si="3"/>
        <v>0</v>
      </c>
      <c r="L14" s="29">
        <f t="shared" si="4"/>
        <v>56</v>
      </c>
      <c r="M14" s="51"/>
      <c r="N14" s="54"/>
    </row>
    <row r="15" spans="1:18" s="21" customFormat="1" ht="15.75" customHeight="1" x14ac:dyDescent="0.2">
      <c r="A15" s="46" t="s">
        <v>107</v>
      </c>
      <c r="B15" s="13" t="s">
        <v>108</v>
      </c>
      <c r="C15" s="14"/>
      <c r="D15" s="43">
        <v>5.4</v>
      </c>
      <c r="E15" s="16">
        <f t="shared" si="0"/>
        <v>47</v>
      </c>
      <c r="F15" s="17">
        <v>810</v>
      </c>
      <c r="G15" s="16">
        <f t="shared" si="1"/>
        <v>31</v>
      </c>
      <c r="H15" s="17">
        <v>59</v>
      </c>
      <c r="I15" s="18">
        <v>720</v>
      </c>
      <c r="J15" s="16">
        <f t="shared" si="2"/>
        <v>59</v>
      </c>
      <c r="K15" s="19">
        <f t="shared" si="3"/>
        <v>196</v>
      </c>
      <c r="L15" s="20">
        <f t="shared" si="4"/>
        <v>33</v>
      </c>
      <c r="M15" s="49">
        <f>SUM(K15:K18)-MIN(K15:K18)</f>
        <v>601</v>
      </c>
      <c r="N15" s="52">
        <f t="shared" ref="N15" si="7">RANK(M15,$M$3:$M$58)</f>
        <v>10</v>
      </c>
    </row>
    <row r="16" spans="1:18" s="21" customFormat="1" ht="15.75" customHeight="1" x14ac:dyDescent="0.2">
      <c r="A16" s="47"/>
      <c r="B16" s="22" t="s">
        <v>109</v>
      </c>
      <c r="C16" s="23"/>
      <c r="D16" s="44">
        <v>4.2</v>
      </c>
      <c r="E16" s="25">
        <f t="shared" si="0"/>
        <v>59</v>
      </c>
      <c r="F16" s="26">
        <v>840</v>
      </c>
      <c r="G16" s="25">
        <f t="shared" si="1"/>
        <v>34</v>
      </c>
      <c r="H16" s="26">
        <v>60</v>
      </c>
      <c r="I16" s="27">
        <v>650</v>
      </c>
      <c r="J16" s="25">
        <f t="shared" si="2"/>
        <v>45</v>
      </c>
      <c r="K16" s="28">
        <f t="shared" si="3"/>
        <v>198</v>
      </c>
      <c r="L16" s="29">
        <f t="shared" si="4"/>
        <v>30</v>
      </c>
      <c r="M16" s="50"/>
      <c r="N16" s="53"/>
    </row>
    <row r="17" spans="1:14" s="21" customFormat="1" ht="15.75" customHeight="1" x14ac:dyDescent="0.2">
      <c r="A17" s="47"/>
      <c r="B17" s="22" t="s">
        <v>110</v>
      </c>
      <c r="C17" s="23"/>
      <c r="D17" s="44">
        <v>4.5999999999999996</v>
      </c>
      <c r="E17" s="25">
        <f t="shared" si="0"/>
        <v>55</v>
      </c>
      <c r="F17" s="26">
        <v>800</v>
      </c>
      <c r="G17" s="25">
        <f t="shared" si="1"/>
        <v>30</v>
      </c>
      <c r="H17" s="26">
        <v>54</v>
      </c>
      <c r="I17" s="27">
        <v>650</v>
      </c>
      <c r="J17" s="25">
        <f t="shared" si="2"/>
        <v>45</v>
      </c>
      <c r="K17" s="28">
        <f t="shared" si="3"/>
        <v>184</v>
      </c>
      <c r="L17" s="29">
        <f t="shared" si="4"/>
        <v>39</v>
      </c>
      <c r="M17" s="50"/>
      <c r="N17" s="53"/>
    </row>
    <row r="18" spans="1:14" s="21" customFormat="1" ht="15.75" customHeight="1" thickBot="1" x14ac:dyDescent="0.25">
      <c r="A18" s="48"/>
      <c r="B18" s="30" t="s">
        <v>111</v>
      </c>
      <c r="C18" s="31"/>
      <c r="D18" s="45">
        <v>6.2</v>
      </c>
      <c r="E18" s="33">
        <f t="shared" si="0"/>
        <v>39</v>
      </c>
      <c r="F18" s="34">
        <v>960</v>
      </c>
      <c r="G18" s="33">
        <f t="shared" si="1"/>
        <v>46</v>
      </c>
      <c r="H18" s="34">
        <v>63</v>
      </c>
      <c r="I18" s="35">
        <v>720</v>
      </c>
      <c r="J18" s="33">
        <f t="shared" si="2"/>
        <v>59</v>
      </c>
      <c r="K18" s="36">
        <f t="shared" si="3"/>
        <v>207</v>
      </c>
      <c r="L18" s="37">
        <f t="shared" si="4"/>
        <v>21</v>
      </c>
      <c r="M18" s="51"/>
      <c r="N18" s="54"/>
    </row>
    <row r="19" spans="1:14" s="21" customFormat="1" ht="15.75" customHeight="1" x14ac:dyDescent="0.2">
      <c r="A19" s="46" t="s">
        <v>39</v>
      </c>
      <c r="B19" s="13" t="s">
        <v>112</v>
      </c>
      <c r="C19" s="14"/>
      <c r="D19" s="43">
        <v>3.4</v>
      </c>
      <c r="E19" s="16">
        <f t="shared" si="0"/>
        <v>67</v>
      </c>
      <c r="F19" s="17">
        <v>880</v>
      </c>
      <c r="G19" s="16">
        <f t="shared" si="1"/>
        <v>38</v>
      </c>
      <c r="H19" s="17">
        <v>68</v>
      </c>
      <c r="I19" s="18">
        <v>740</v>
      </c>
      <c r="J19" s="16">
        <f t="shared" si="2"/>
        <v>63</v>
      </c>
      <c r="K19" s="19">
        <f t="shared" si="3"/>
        <v>236</v>
      </c>
      <c r="L19" s="20">
        <f t="shared" si="4"/>
        <v>3</v>
      </c>
      <c r="M19" s="49">
        <f>SUM(K19:K22)-MIN(K19:K22)</f>
        <v>691</v>
      </c>
      <c r="N19" s="52">
        <f t="shared" ref="N19" si="8">RANK(M19,$M$3:$M$58)</f>
        <v>1</v>
      </c>
    </row>
    <row r="20" spans="1:14" s="21" customFormat="1" ht="15.75" customHeight="1" x14ac:dyDescent="0.2">
      <c r="A20" s="47"/>
      <c r="B20" s="22" t="s">
        <v>113</v>
      </c>
      <c r="C20" s="23"/>
      <c r="D20" s="44">
        <v>5.2</v>
      </c>
      <c r="E20" s="25">
        <f t="shared" si="0"/>
        <v>49</v>
      </c>
      <c r="F20" s="26">
        <v>910</v>
      </c>
      <c r="G20" s="25">
        <f t="shared" si="1"/>
        <v>41</v>
      </c>
      <c r="H20" s="26">
        <v>54</v>
      </c>
      <c r="I20" s="27">
        <v>680</v>
      </c>
      <c r="J20" s="25">
        <f t="shared" si="2"/>
        <v>51</v>
      </c>
      <c r="K20" s="28">
        <f t="shared" si="3"/>
        <v>195</v>
      </c>
      <c r="L20" s="29">
        <f t="shared" si="4"/>
        <v>34</v>
      </c>
      <c r="M20" s="50"/>
      <c r="N20" s="53"/>
    </row>
    <row r="21" spans="1:14" s="21" customFormat="1" ht="15.75" customHeight="1" x14ac:dyDescent="0.2">
      <c r="A21" s="47"/>
      <c r="B21" s="22" t="s">
        <v>114</v>
      </c>
      <c r="C21" s="23"/>
      <c r="D21" s="44">
        <v>3.5</v>
      </c>
      <c r="E21" s="25">
        <f t="shared" si="0"/>
        <v>66</v>
      </c>
      <c r="F21" s="26">
        <v>840</v>
      </c>
      <c r="G21" s="25">
        <f t="shared" si="1"/>
        <v>34</v>
      </c>
      <c r="H21" s="26">
        <v>55</v>
      </c>
      <c r="I21" s="27">
        <v>740</v>
      </c>
      <c r="J21" s="25">
        <f t="shared" si="2"/>
        <v>63</v>
      </c>
      <c r="K21" s="28">
        <f t="shared" si="3"/>
        <v>218</v>
      </c>
      <c r="L21" s="29">
        <f t="shared" si="4"/>
        <v>16</v>
      </c>
      <c r="M21" s="50"/>
      <c r="N21" s="53"/>
    </row>
    <row r="22" spans="1:14" s="21" customFormat="1" ht="15.75" customHeight="1" thickBot="1" x14ac:dyDescent="0.25">
      <c r="A22" s="48"/>
      <c r="B22" s="30" t="s">
        <v>115</v>
      </c>
      <c r="C22" s="31"/>
      <c r="D22" s="45">
        <v>3.8</v>
      </c>
      <c r="E22" s="33">
        <f t="shared" si="0"/>
        <v>63</v>
      </c>
      <c r="F22" s="34">
        <v>930</v>
      </c>
      <c r="G22" s="33">
        <f t="shared" si="1"/>
        <v>43</v>
      </c>
      <c r="H22" s="34">
        <v>70</v>
      </c>
      <c r="I22" s="35">
        <v>730</v>
      </c>
      <c r="J22" s="33">
        <f t="shared" si="2"/>
        <v>61</v>
      </c>
      <c r="K22" s="36">
        <f t="shared" si="3"/>
        <v>237</v>
      </c>
      <c r="L22" s="37">
        <f t="shared" si="4"/>
        <v>2</v>
      </c>
      <c r="M22" s="51"/>
      <c r="N22" s="54"/>
    </row>
    <row r="23" spans="1:14" s="21" customFormat="1" ht="15.75" customHeight="1" x14ac:dyDescent="0.2">
      <c r="A23" s="46" t="s">
        <v>116</v>
      </c>
      <c r="B23" s="13" t="s">
        <v>117</v>
      </c>
      <c r="C23" s="14"/>
      <c r="D23" s="43">
        <v>4.3</v>
      </c>
      <c r="E23" s="16">
        <f t="shared" si="0"/>
        <v>58</v>
      </c>
      <c r="F23" s="26">
        <v>880</v>
      </c>
      <c r="G23" s="16">
        <f t="shared" si="1"/>
        <v>38</v>
      </c>
      <c r="H23" s="17">
        <v>63</v>
      </c>
      <c r="I23" s="18">
        <v>660</v>
      </c>
      <c r="J23" s="16">
        <f t="shared" si="2"/>
        <v>47</v>
      </c>
      <c r="K23" s="19">
        <f t="shared" si="3"/>
        <v>206</v>
      </c>
      <c r="L23" s="20">
        <f t="shared" si="4"/>
        <v>22</v>
      </c>
      <c r="M23" s="49">
        <f>SUM(K23:K26)-MIN(K23:K26)</f>
        <v>652</v>
      </c>
      <c r="N23" s="52">
        <f t="shared" ref="N23" si="9">RANK(M23,$M$3:$M$58)</f>
        <v>5</v>
      </c>
    </row>
    <row r="24" spans="1:14" s="21" customFormat="1" ht="15.75" customHeight="1" x14ac:dyDescent="0.2">
      <c r="A24" s="47"/>
      <c r="B24" s="22" t="s">
        <v>118</v>
      </c>
      <c r="C24" s="23"/>
      <c r="D24" s="44">
        <v>5</v>
      </c>
      <c r="E24" s="25">
        <f t="shared" si="0"/>
        <v>51</v>
      </c>
      <c r="F24" s="26">
        <v>960</v>
      </c>
      <c r="G24" s="25">
        <f t="shared" si="1"/>
        <v>46</v>
      </c>
      <c r="H24" s="26">
        <v>72</v>
      </c>
      <c r="I24" s="27">
        <v>710</v>
      </c>
      <c r="J24" s="25">
        <f t="shared" si="2"/>
        <v>57</v>
      </c>
      <c r="K24" s="28">
        <f t="shared" si="3"/>
        <v>226</v>
      </c>
      <c r="L24" s="29">
        <f t="shared" si="4"/>
        <v>10</v>
      </c>
      <c r="M24" s="50"/>
      <c r="N24" s="53"/>
    </row>
    <row r="25" spans="1:14" s="21" customFormat="1" ht="15.75" customHeight="1" x14ac:dyDescent="0.2">
      <c r="A25" s="47"/>
      <c r="B25" s="22" t="s">
        <v>119</v>
      </c>
      <c r="C25" s="23"/>
      <c r="D25" s="44">
        <v>4.5999999999999996</v>
      </c>
      <c r="E25" s="25">
        <f t="shared" si="0"/>
        <v>55</v>
      </c>
      <c r="F25" s="26">
        <v>1050</v>
      </c>
      <c r="G25" s="25">
        <f t="shared" si="1"/>
        <v>55</v>
      </c>
      <c r="H25" s="26">
        <v>49</v>
      </c>
      <c r="I25" s="27">
        <v>640</v>
      </c>
      <c r="J25" s="25">
        <f t="shared" si="2"/>
        <v>43</v>
      </c>
      <c r="K25" s="28">
        <f t="shared" si="3"/>
        <v>202</v>
      </c>
      <c r="L25" s="29">
        <f t="shared" si="4"/>
        <v>26</v>
      </c>
      <c r="M25" s="50"/>
      <c r="N25" s="53"/>
    </row>
    <row r="26" spans="1:14" s="21" customFormat="1" ht="15.75" customHeight="1" thickBot="1" x14ac:dyDescent="0.25">
      <c r="A26" s="48"/>
      <c r="B26" s="30" t="s">
        <v>120</v>
      </c>
      <c r="C26" s="31"/>
      <c r="D26" s="45">
        <v>4.8</v>
      </c>
      <c r="E26" s="33">
        <f t="shared" si="0"/>
        <v>53</v>
      </c>
      <c r="F26" s="26">
        <v>1030</v>
      </c>
      <c r="G26" s="33">
        <f t="shared" si="1"/>
        <v>53</v>
      </c>
      <c r="H26" s="34">
        <v>63</v>
      </c>
      <c r="I26" s="35">
        <v>680</v>
      </c>
      <c r="J26" s="33">
        <f t="shared" si="2"/>
        <v>51</v>
      </c>
      <c r="K26" s="36">
        <f t="shared" si="3"/>
        <v>220</v>
      </c>
      <c r="L26" s="37">
        <f t="shared" si="4"/>
        <v>14</v>
      </c>
      <c r="M26" s="51"/>
      <c r="N26" s="54"/>
    </row>
    <row r="27" spans="1:14" ht="15.75" customHeight="1" x14ac:dyDescent="0.2">
      <c r="A27" s="46" t="s">
        <v>48</v>
      </c>
      <c r="B27" s="13" t="s">
        <v>121</v>
      </c>
      <c r="C27" s="14"/>
      <c r="D27" s="43">
        <v>6.1</v>
      </c>
      <c r="E27" s="16">
        <f t="shared" si="0"/>
        <v>40</v>
      </c>
      <c r="F27" s="17">
        <v>800</v>
      </c>
      <c r="G27" s="16">
        <f t="shared" si="1"/>
        <v>30</v>
      </c>
      <c r="H27" s="17">
        <v>54</v>
      </c>
      <c r="I27" s="18">
        <v>650</v>
      </c>
      <c r="J27" s="16">
        <f t="shared" si="2"/>
        <v>45</v>
      </c>
      <c r="K27" s="19">
        <f t="shared" si="3"/>
        <v>169</v>
      </c>
      <c r="L27" s="20">
        <f t="shared" si="4"/>
        <v>50</v>
      </c>
      <c r="M27" s="49">
        <f>SUM(K27:K30)-MIN(K27:K30)</f>
        <v>550</v>
      </c>
      <c r="N27" s="52">
        <f t="shared" ref="N27" si="10">RANK(M27,$M$3:$M$58)</f>
        <v>13</v>
      </c>
    </row>
    <row r="28" spans="1:14" ht="15.75" customHeight="1" x14ac:dyDescent="0.2">
      <c r="A28" s="47"/>
      <c r="B28" s="22" t="s">
        <v>122</v>
      </c>
      <c r="C28" s="23"/>
      <c r="D28" s="44">
        <v>4.7</v>
      </c>
      <c r="E28" s="25">
        <f t="shared" si="0"/>
        <v>54</v>
      </c>
      <c r="F28" s="26">
        <v>790</v>
      </c>
      <c r="G28" s="25">
        <f t="shared" si="1"/>
        <v>29</v>
      </c>
      <c r="H28" s="26">
        <v>57</v>
      </c>
      <c r="I28" s="27">
        <v>630</v>
      </c>
      <c r="J28" s="25">
        <f t="shared" si="2"/>
        <v>41</v>
      </c>
      <c r="K28" s="28">
        <f t="shared" si="3"/>
        <v>181</v>
      </c>
      <c r="L28" s="29">
        <f t="shared" si="4"/>
        <v>42</v>
      </c>
      <c r="M28" s="50"/>
      <c r="N28" s="53"/>
    </row>
    <row r="29" spans="1:14" ht="15.75" customHeight="1" x14ac:dyDescent="0.2">
      <c r="A29" s="47"/>
      <c r="B29" s="22" t="s">
        <v>123</v>
      </c>
      <c r="C29" s="23"/>
      <c r="D29" s="44">
        <v>5</v>
      </c>
      <c r="E29" s="25">
        <f t="shared" si="0"/>
        <v>51</v>
      </c>
      <c r="F29" s="26">
        <v>830</v>
      </c>
      <c r="G29" s="25">
        <f t="shared" si="1"/>
        <v>33</v>
      </c>
      <c r="H29" s="26">
        <v>58</v>
      </c>
      <c r="I29" s="27">
        <v>590</v>
      </c>
      <c r="J29" s="25">
        <f t="shared" si="2"/>
        <v>33</v>
      </c>
      <c r="K29" s="28">
        <f t="shared" si="3"/>
        <v>175</v>
      </c>
      <c r="L29" s="29">
        <f t="shared" si="4"/>
        <v>46</v>
      </c>
      <c r="M29" s="50"/>
      <c r="N29" s="53"/>
    </row>
    <row r="30" spans="1:14" ht="15.75" customHeight="1" thickBot="1" x14ac:dyDescent="0.25">
      <c r="A30" s="48"/>
      <c r="B30" s="30" t="s">
        <v>124</v>
      </c>
      <c r="C30" s="31"/>
      <c r="D30" s="45">
        <v>4.3</v>
      </c>
      <c r="E30" s="33">
        <f t="shared" si="0"/>
        <v>58</v>
      </c>
      <c r="F30" s="34">
        <v>920</v>
      </c>
      <c r="G30" s="33">
        <f t="shared" si="1"/>
        <v>42</v>
      </c>
      <c r="H30" s="34">
        <v>55</v>
      </c>
      <c r="I30" s="35">
        <v>620</v>
      </c>
      <c r="J30" s="33">
        <f t="shared" si="2"/>
        <v>39</v>
      </c>
      <c r="K30" s="36">
        <f t="shared" si="3"/>
        <v>194</v>
      </c>
      <c r="L30" s="37">
        <f t="shared" si="4"/>
        <v>36</v>
      </c>
      <c r="M30" s="51"/>
      <c r="N30" s="54"/>
    </row>
    <row r="31" spans="1:14" s="21" customFormat="1" ht="15.75" customHeight="1" x14ac:dyDescent="0.2">
      <c r="A31" s="46" t="s">
        <v>125</v>
      </c>
      <c r="B31" s="13" t="s">
        <v>126</v>
      </c>
      <c r="C31" s="14"/>
      <c r="D31" s="43">
        <v>3.5</v>
      </c>
      <c r="E31" s="16">
        <f t="shared" si="0"/>
        <v>66</v>
      </c>
      <c r="F31" s="17">
        <v>820</v>
      </c>
      <c r="G31" s="16">
        <f t="shared" si="1"/>
        <v>32</v>
      </c>
      <c r="H31" s="17">
        <v>67</v>
      </c>
      <c r="I31" s="18">
        <v>640</v>
      </c>
      <c r="J31" s="16">
        <f t="shared" si="2"/>
        <v>43</v>
      </c>
      <c r="K31" s="19">
        <f t="shared" si="3"/>
        <v>208</v>
      </c>
      <c r="L31" s="20">
        <f t="shared" si="4"/>
        <v>19</v>
      </c>
      <c r="M31" s="49">
        <f>SUM(K31:K34)-MIN(K31:K34)</f>
        <v>617</v>
      </c>
      <c r="N31" s="52">
        <f t="shared" ref="N31" si="11">RANK(M31,$M$3:$M$58)</f>
        <v>9</v>
      </c>
    </row>
    <row r="32" spans="1:14" s="21" customFormat="1" ht="15.75" customHeight="1" x14ac:dyDescent="0.2">
      <c r="A32" s="47"/>
      <c r="B32" s="22" t="s">
        <v>127</v>
      </c>
      <c r="C32" s="23"/>
      <c r="D32" s="44">
        <v>4.5999999999999996</v>
      </c>
      <c r="E32" s="25">
        <f t="shared" si="0"/>
        <v>55</v>
      </c>
      <c r="F32" s="26">
        <v>820</v>
      </c>
      <c r="G32" s="25">
        <f t="shared" si="1"/>
        <v>32</v>
      </c>
      <c r="H32" s="26">
        <v>56</v>
      </c>
      <c r="I32" s="27">
        <v>610</v>
      </c>
      <c r="J32" s="25">
        <f t="shared" si="2"/>
        <v>37</v>
      </c>
      <c r="K32" s="28">
        <f t="shared" si="3"/>
        <v>180</v>
      </c>
      <c r="L32" s="29">
        <f t="shared" si="4"/>
        <v>43</v>
      </c>
      <c r="M32" s="50"/>
      <c r="N32" s="53"/>
    </row>
    <row r="33" spans="1:14" s="21" customFormat="1" ht="15.75" customHeight="1" x14ac:dyDescent="0.2">
      <c r="A33" s="47"/>
      <c r="B33" s="22" t="s">
        <v>128</v>
      </c>
      <c r="C33" s="23"/>
      <c r="D33" s="44">
        <v>2.4</v>
      </c>
      <c r="E33" s="25">
        <f t="shared" si="0"/>
        <v>77</v>
      </c>
      <c r="F33" s="26">
        <v>790</v>
      </c>
      <c r="G33" s="25">
        <f t="shared" si="1"/>
        <v>29</v>
      </c>
      <c r="H33" s="26">
        <v>74</v>
      </c>
      <c r="I33" s="27">
        <v>670</v>
      </c>
      <c r="J33" s="25">
        <f t="shared" si="2"/>
        <v>49</v>
      </c>
      <c r="K33" s="28">
        <f t="shared" si="3"/>
        <v>229</v>
      </c>
      <c r="L33" s="29">
        <f t="shared" si="4"/>
        <v>6</v>
      </c>
      <c r="M33" s="50"/>
      <c r="N33" s="53"/>
    </row>
    <row r="34" spans="1:14" s="21" customFormat="1" ht="15.75" customHeight="1" thickBot="1" x14ac:dyDescent="0.25">
      <c r="A34" s="48"/>
      <c r="B34" s="22" t="s">
        <v>129</v>
      </c>
      <c r="C34" s="23"/>
      <c r="D34" s="44">
        <v>4.3</v>
      </c>
      <c r="E34" s="25">
        <f t="shared" si="0"/>
        <v>58</v>
      </c>
      <c r="F34" s="26">
        <v>690</v>
      </c>
      <c r="G34" s="25">
        <f t="shared" si="1"/>
        <v>19</v>
      </c>
      <c r="H34" s="26">
        <v>48</v>
      </c>
      <c r="I34" s="35">
        <v>600</v>
      </c>
      <c r="J34" s="33">
        <f t="shared" si="2"/>
        <v>35</v>
      </c>
      <c r="K34" s="28">
        <f t="shared" si="3"/>
        <v>160</v>
      </c>
      <c r="L34" s="29">
        <f t="shared" si="4"/>
        <v>53</v>
      </c>
      <c r="M34" s="51"/>
      <c r="N34" s="54"/>
    </row>
    <row r="35" spans="1:14" s="21" customFormat="1" ht="15.75" customHeight="1" x14ac:dyDescent="0.2">
      <c r="A35" s="46" t="s">
        <v>130</v>
      </c>
      <c r="B35" s="13" t="s">
        <v>131</v>
      </c>
      <c r="C35" s="14"/>
      <c r="D35" s="43">
        <v>3.2</v>
      </c>
      <c r="E35" s="16">
        <f t="shared" si="0"/>
        <v>69</v>
      </c>
      <c r="F35" s="17">
        <v>730</v>
      </c>
      <c r="G35" s="16">
        <f t="shared" si="1"/>
        <v>23</v>
      </c>
      <c r="H35" s="17">
        <v>73</v>
      </c>
      <c r="I35" s="18">
        <v>640</v>
      </c>
      <c r="J35" s="16">
        <f t="shared" si="2"/>
        <v>43</v>
      </c>
      <c r="K35" s="19">
        <f t="shared" si="3"/>
        <v>208</v>
      </c>
      <c r="L35" s="20">
        <f t="shared" si="4"/>
        <v>19</v>
      </c>
      <c r="M35" s="49">
        <f>SUM(K35:K38)-MIN(K35:K38)</f>
        <v>679</v>
      </c>
      <c r="N35" s="52">
        <f t="shared" ref="N35" si="12">RANK(M35,$M$3:$M$58)</f>
        <v>2</v>
      </c>
    </row>
    <row r="36" spans="1:14" s="21" customFormat="1" ht="15.75" customHeight="1" x14ac:dyDescent="0.2">
      <c r="A36" s="47"/>
      <c r="B36" s="22" t="s">
        <v>132</v>
      </c>
      <c r="C36" s="23"/>
      <c r="D36" s="44">
        <v>3.4</v>
      </c>
      <c r="E36" s="25">
        <f t="shared" si="0"/>
        <v>67</v>
      </c>
      <c r="F36" s="26">
        <v>1010</v>
      </c>
      <c r="G36" s="25">
        <f t="shared" si="1"/>
        <v>51</v>
      </c>
      <c r="H36" s="26">
        <v>55</v>
      </c>
      <c r="I36" s="27">
        <v>700</v>
      </c>
      <c r="J36" s="25">
        <f t="shared" si="2"/>
        <v>55</v>
      </c>
      <c r="K36" s="28">
        <f t="shared" si="3"/>
        <v>228</v>
      </c>
      <c r="L36" s="29">
        <f t="shared" si="4"/>
        <v>8</v>
      </c>
      <c r="M36" s="50"/>
      <c r="N36" s="53"/>
    </row>
    <row r="37" spans="1:14" s="21" customFormat="1" ht="15.75" customHeight="1" x14ac:dyDescent="0.2">
      <c r="A37" s="47"/>
      <c r="B37" s="22" t="s">
        <v>133</v>
      </c>
      <c r="C37" s="23"/>
      <c r="D37" s="44">
        <v>4.5</v>
      </c>
      <c r="E37" s="25">
        <f t="shared" si="0"/>
        <v>56</v>
      </c>
      <c r="F37" s="26">
        <v>1150</v>
      </c>
      <c r="G37" s="25">
        <f t="shared" si="1"/>
        <v>65</v>
      </c>
      <c r="H37" s="26">
        <v>59</v>
      </c>
      <c r="I37" s="27">
        <v>740</v>
      </c>
      <c r="J37" s="25">
        <f t="shared" si="2"/>
        <v>63</v>
      </c>
      <c r="K37" s="28">
        <f t="shared" si="3"/>
        <v>243</v>
      </c>
      <c r="L37" s="29">
        <f t="shared" si="4"/>
        <v>1</v>
      </c>
      <c r="M37" s="50"/>
      <c r="N37" s="53"/>
    </row>
    <row r="38" spans="1:14" s="21" customFormat="1" ht="15.75" customHeight="1" thickBot="1" x14ac:dyDescent="0.25">
      <c r="A38" s="48"/>
      <c r="B38" s="30" t="s">
        <v>134</v>
      </c>
      <c r="C38" s="31"/>
      <c r="D38" s="45">
        <v>4.2</v>
      </c>
      <c r="E38" s="33">
        <f t="shared" si="0"/>
        <v>59</v>
      </c>
      <c r="F38" s="34">
        <v>810</v>
      </c>
      <c r="G38" s="33">
        <f t="shared" si="1"/>
        <v>31</v>
      </c>
      <c r="H38" s="34">
        <v>62</v>
      </c>
      <c r="I38" s="35">
        <v>670</v>
      </c>
      <c r="J38" s="33">
        <f t="shared" si="2"/>
        <v>49</v>
      </c>
      <c r="K38" s="36">
        <f t="shared" si="3"/>
        <v>201</v>
      </c>
      <c r="L38" s="37">
        <f t="shared" si="4"/>
        <v>27</v>
      </c>
      <c r="M38" s="51"/>
      <c r="N38" s="54"/>
    </row>
    <row r="39" spans="1:14" s="21" customFormat="1" ht="15.75" customHeight="1" x14ac:dyDescent="0.2">
      <c r="A39" s="46" t="s">
        <v>63</v>
      </c>
      <c r="B39" s="13" t="s">
        <v>135</v>
      </c>
      <c r="C39" s="14"/>
      <c r="D39" s="43">
        <v>3.3</v>
      </c>
      <c r="E39" s="16">
        <f t="shared" si="0"/>
        <v>68</v>
      </c>
      <c r="F39" s="17">
        <v>670</v>
      </c>
      <c r="G39" s="16">
        <f t="shared" si="1"/>
        <v>17</v>
      </c>
      <c r="H39" s="17">
        <v>47</v>
      </c>
      <c r="I39" s="18">
        <v>640</v>
      </c>
      <c r="J39" s="16">
        <f t="shared" si="2"/>
        <v>43</v>
      </c>
      <c r="K39" s="19">
        <f t="shared" si="3"/>
        <v>175</v>
      </c>
      <c r="L39" s="20">
        <f t="shared" si="4"/>
        <v>46</v>
      </c>
      <c r="M39" s="49">
        <f>SUM(K39:K42)-MIN(K39:K42)</f>
        <v>625</v>
      </c>
      <c r="N39" s="52">
        <f t="shared" ref="N39" si="13">RANK(M39,$M$3:$M$58)</f>
        <v>8</v>
      </c>
    </row>
    <row r="40" spans="1:14" s="21" customFormat="1" ht="15.75" customHeight="1" x14ac:dyDescent="0.2">
      <c r="A40" s="47"/>
      <c r="B40" s="22" t="s">
        <v>136</v>
      </c>
      <c r="C40" s="23"/>
      <c r="D40" s="44">
        <v>3.5</v>
      </c>
      <c r="E40" s="25">
        <f t="shared" si="0"/>
        <v>66</v>
      </c>
      <c r="F40" s="26">
        <v>900</v>
      </c>
      <c r="G40" s="25">
        <f t="shared" si="1"/>
        <v>40</v>
      </c>
      <c r="H40" s="26">
        <v>59</v>
      </c>
      <c r="I40" s="27">
        <v>710</v>
      </c>
      <c r="J40" s="25">
        <f t="shared" si="2"/>
        <v>57</v>
      </c>
      <c r="K40" s="28">
        <f t="shared" si="3"/>
        <v>222</v>
      </c>
      <c r="L40" s="29">
        <f t="shared" si="4"/>
        <v>12</v>
      </c>
      <c r="M40" s="50"/>
      <c r="N40" s="53"/>
    </row>
    <row r="41" spans="1:14" s="21" customFormat="1" ht="15.75" customHeight="1" x14ac:dyDescent="0.2">
      <c r="A41" s="47"/>
      <c r="B41" s="22" t="s">
        <v>137</v>
      </c>
      <c r="C41" s="23"/>
      <c r="D41" s="44">
        <v>3.2</v>
      </c>
      <c r="E41" s="25">
        <f t="shared" si="0"/>
        <v>69</v>
      </c>
      <c r="F41" s="26">
        <v>850</v>
      </c>
      <c r="G41" s="25">
        <f t="shared" si="1"/>
        <v>35</v>
      </c>
      <c r="H41" s="26">
        <v>54</v>
      </c>
      <c r="I41" s="27">
        <v>650</v>
      </c>
      <c r="J41" s="25">
        <f t="shared" si="2"/>
        <v>45</v>
      </c>
      <c r="K41" s="28">
        <f t="shared" si="3"/>
        <v>203</v>
      </c>
      <c r="L41" s="29">
        <f t="shared" si="4"/>
        <v>25</v>
      </c>
      <c r="M41" s="50"/>
      <c r="N41" s="53"/>
    </row>
    <row r="42" spans="1:14" s="21" customFormat="1" ht="15.75" customHeight="1" thickBot="1" x14ac:dyDescent="0.25">
      <c r="A42" s="48"/>
      <c r="B42" s="30" t="s">
        <v>138</v>
      </c>
      <c r="C42" s="31"/>
      <c r="D42" s="45">
        <v>3.3</v>
      </c>
      <c r="E42" s="33">
        <f t="shared" si="0"/>
        <v>68</v>
      </c>
      <c r="F42" s="34">
        <v>860</v>
      </c>
      <c r="G42" s="33">
        <f t="shared" si="1"/>
        <v>36</v>
      </c>
      <c r="H42" s="34">
        <v>45</v>
      </c>
      <c r="I42" s="35">
        <v>680</v>
      </c>
      <c r="J42" s="33">
        <f t="shared" si="2"/>
        <v>51</v>
      </c>
      <c r="K42" s="36">
        <f t="shared" si="3"/>
        <v>200</v>
      </c>
      <c r="L42" s="37">
        <f t="shared" si="4"/>
        <v>28</v>
      </c>
      <c r="M42" s="51"/>
      <c r="N42" s="54"/>
    </row>
    <row r="43" spans="1:14" s="21" customFormat="1" ht="15.75" customHeight="1" x14ac:dyDescent="0.2">
      <c r="A43" s="46" t="s">
        <v>139</v>
      </c>
      <c r="B43" s="13" t="s">
        <v>140</v>
      </c>
      <c r="C43" s="14"/>
      <c r="D43" s="43">
        <v>3.8</v>
      </c>
      <c r="E43" s="16">
        <f t="shared" si="0"/>
        <v>63</v>
      </c>
      <c r="F43" s="17">
        <v>800</v>
      </c>
      <c r="G43" s="16">
        <f t="shared" si="1"/>
        <v>30</v>
      </c>
      <c r="H43" s="17">
        <v>56</v>
      </c>
      <c r="I43" s="18">
        <v>680</v>
      </c>
      <c r="J43" s="16">
        <f t="shared" si="2"/>
        <v>51</v>
      </c>
      <c r="K43" s="19">
        <f t="shared" si="3"/>
        <v>200</v>
      </c>
      <c r="L43" s="20">
        <f t="shared" si="4"/>
        <v>28</v>
      </c>
      <c r="M43" s="49">
        <f>SUM(K43:K46)-MIN(K43:K46)</f>
        <v>668</v>
      </c>
      <c r="N43" s="52">
        <f t="shared" ref="N43" si="14">RANK(M43,$M$3:$M$58)</f>
        <v>3</v>
      </c>
    </row>
    <row r="44" spans="1:14" s="21" customFormat="1" ht="15.75" customHeight="1" x14ac:dyDescent="0.2">
      <c r="A44" s="47"/>
      <c r="B44" s="22" t="s">
        <v>141</v>
      </c>
      <c r="C44" s="23"/>
      <c r="D44" s="44">
        <v>4.2</v>
      </c>
      <c r="E44" s="25">
        <f t="shared" si="0"/>
        <v>59</v>
      </c>
      <c r="F44" s="26">
        <v>760</v>
      </c>
      <c r="G44" s="25">
        <f t="shared" si="1"/>
        <v>26</v>
      </c>
      <c r="H44" s="26">
        <v>43</v>
      </c>
      <c r="I44" s="27">
        <v>630</v>
      </c>
      <c r="J44" s="25">
        <f t="shared" si="2"/>
        <v>41</v>
      </c>
      <c r="K44" s="28">
        <f t="shared" si="3"/>
        <v>169</v>
      </c>
      <c r="L44" s="29">
        <f t="shared" si="4"/>
        <v>50</v>
      </c>
      <c r="M44" s="50"/>
      <c r="N44" s="53"/>
    </row>
    <row r="45" spans="1:14" s="21" customFormat="1" ht="15.75" customHeight="1" x14ac:dyDescent="0.2">
      <c r="A45" s="47"/>
      <c r="B45" s="22" t="s">
        <v>142</v>
      </c>
      <c r="C45" s="23"/>
      <c r="D45" s="44">
        <v>3.5</v>
      </c>
      <c r="E45" s="25">
        <f t="shared" si="0"/>
        <v>66</v>
      </c>
      <c r="F45" s="26">
        <v>1050</v>
      </c>
      <c r="G45" s="25">
        <f t="shared" si="1"/>
        <v>55</v>
      </c>
      <c r="H45" s="26">
        <v>56</v>
      </c>
      <c r="I45" s="27">
        <v>720</v>
      </c>
      <c r="J45" s="25">
        <f t="shared" si="2"/>
        <v>59</v>
      </c>
      <c r="K45" s="28">
        <f t="shared" si="3"/>
        <v>236</v>
      </c>
      <c r="L45" s="29">
        <f t="shared" si="4"/>
        <v>3</v>
      </c>
      <c r="M45" s="50"/>
      <c r="N45" s="53"/>
    </row>
    <row r="46" spans="1:14" s="21" customFormat="1" ht="15.75" customHeight="1" thickBot="1" x14ac:dyDescent="0.25">
      <c r="A46" s="48"/>
      <c r="B46" s="30" t="s">
        <v>143</v>
      </c>
      <c r="C46" s="31"/>
      <c r="D46" s="45">
        <v>3.4</v>
      </c>
      <c r="E46" s="33">
        <f t="shared" si="0"/>
        <v>67</v>
      </c>
      <c r="F46" s="34">
        <v>1000</v>
      </c>
      <c r="G46" s="33">
        <f t="shared" si="1"/>
        <v>50</v>
      </c>
      <c r="H46" s="34">
        <v>58</v>
      </c>
      <c r="I46" s="35">
        <v>710</v>
      </c>
      <c r="J46" s="33">
        <f t="shared" si="2"/>
        <v>57</v>
      </c>
      <c r="K46" s="36">
        <f t="shared" si="3"/>
        <v>232</v>
      </c>
      <c r="L46" s="37">
        <f t="shared" si="4"/>
        <v>5</v>
      </c>
      <c r="M46" s="51"/>
      <c r="N46" s="54"/>
    </row>
    <row r="47" spans="1:14" ht="15.75" customHeight="1" x14ac:dyDescent="0.2">
      <c r="A47" s="46" t="s">
        <v>144</v>
      </c>
      <c r="B47" s="13" t="s">
        <v>145</v>
      </c>
      <c r="C47" s="14"/>
      <c r="D47" s="43">
        <v>3.8</v>
      </c>
      <c r="E47" s="16">
        <f t="shared" si="0"/>
        <v>63</v>
      </c>
      <c r="F47" s="17">
        <v>1000</v>
      </c>
      <c r="G47" s="16">
        <f t="shared" si="1"/>
        <v>50</v>
      </c>
      <c r="H47" s="17">
        <v>50</v>
      </c>
      <c r="I47" s="18">
        <v>660</v>
      </c>
      <c r="J47" s="16">
        <f t="shared" si="2"/>
        <v>47</v>
      </c>
      <c r="K47" s="19">
        <f t="shared" si="3"/>
        <v>210</v>
      </c>
      <c r="L47" s="20">
        <f t="shared" si="4"/>
        <v>17</v>
      </c>
      <c r="M47" s="49">
        <f>SUM(K47:K50)-MIN(K47:K50)</f>
        <v>638</v>
      </c>
      <c r="N47" s="52">
        <f t="shared" ref="N47" si="15">RANK(M47,$M$3:$M$58)</f>
        <v>6</v>
      </c>
    </row>
    <row r="48" spans="1:14" ht="15.75" customHeight="1" x14ac:dyDescent="0.2">
      <c r="A48" s="47"/>
      <c r="B48" s="22" t="s">
        <v>146</v>
      </c>
      <c r="C48" s="23"/>
      <c r="D48" s="44">
        <v>3.4</v>
      </c>
      <c r="E48" s="25">
        <f t="shared" si="0"/>
        <v>67</v>
      </c>
      <c r="F48" s="26">
        <v>890</v>
      </c>
      <c r="G48" s="25">
        <f t="shared" si="1"/>
        <v>39</v>
      </c>
      <c r="H48" s="26">
        <v>57</v>
      </c>
      <c r="I48" s="27">
        <v>720</v>
      </c>
      <c r="J48" s="25">
        <f t="shared" si="2"/>
        <v>59</v>
      </c>
      <c r="K48" s="28">
        <f t="shared" si="3"/>
        <v>222</v>
      </c>
      <c r="L48" s="29">
        <f t="shared" si="4"/>
        <v>12</v>
      </c>
      <c r="M48" s="50"/>
      <c r="N48" s="53"/>
    </row>
    <row r="49" spans="1:14" ht="15.75" customHeight="1" x14ac:dyDescent="0.2">
      <c r="A49" s="47"/>
      <c r="B49" s="22" t="s">
        <v>147</v>
      </c>
      <c r="C49" s="23"/>
      <c r="D49" s="44">
        <v>3.9</v>
      </c>
      <c r="E49" s="25">
        <f t="shared" si="0"/>
        <v>62</v>
      </c>
      <c r="F49" s="26">
        <v>800</v>
      </c>
      <c r="G49" s="25">
        <f t="shared" si="1"/>
        <v>30</v>
      </c>
      <c r="H49" s="26">
        <v>67</v>
      </c>
      <c r="I49" s="27">
        <v>660</v>
      </c>
      <c r="J49" s="25">
        <f t="shared" si="2"/>
        <v>47</v>
      </c>
      <c r="K49" s="28">
        <f t="shared" si="3"/>
        <v>206</v>
      </c>
      <c r="L49" s="29">
        <f t="shared" si="4"/>
        <v>22</v>
      </c>
      <c r="M49" s="50"/>
      <c r="N49" s="53"/>
    </row>
    <row r="50" spans="1:14" ht="15.75" customHeight="1" thickBot="1" x14ac:dyDescent="0.25">
      <c r="A50" s="48"/>
      <c r="B50" s="30" t="s">
        <v>148</v>
      </c>
      <c r="C50" s="31"/>
      <c r="D50" s="45">
        <v>4.0999999999999996</v>
      </c>
      <c r="E50" s="33">
        <f t="shared" si="0"/>
        <v>60</v>
      </c>
      <c r="F50" s="34">
        <v>840</v>
      </c>
      <c r="G50" s="33">
        <f t="shared" si="1"/>
        <v>34</v>
      </c>
      <c r="H50" s="34">
        <v>56</v>
      </c>
      <c r="I50" s="35">
        <v>650</v>
      </c>
      <c r="J50" s="33">
        <f t="shared" si="2"/>
        <v>45</v>
      </c>
      <c r="K50" s="36">
        <f t="shared" si="3"/>
        <v>195</v>
      </c>
      <c r="L50" s="37">
        <f t="shared" si="4"/>
        <v>34</v>
      </c>
      <c r="M50" s="51"/>
      <c r="N50" s="54"/>
    </row>
    <row r="51" spans="1:14" s="21" customFormat="1" ht="15.75" customHeight="1" x14ac:dyDescent="0.2">
      <c r="A51" s="46" t="s">
        <v>83</v>
      </c>
      <c r="B51" s="13" t="s">
        <v>149</v>
      </c>
      <c r="C51" s="14"/>
      <c r="D51" s="43">
        <v>4.2</v>
      </c>
      <c r="E51" s="16">
        <f t="shared" si="0"/>
        <v>59</v>
      </c>
      <c r="F51" s="17">
        <v>800</v>
      </c>
      <c r="G51" s="16">
        <f t="shared" si="1"/>
        <v>30</v>
      </c>
      <c r="H51" s="17">
        <v>52</v>
      </c>
      <c r="I51" s="18">
        <v>660</v>
      </c>
      <c r="J51" s="16">
        <f t="shared" si="2"/>
        <v>47</v>
      </c>
      <c r="K51" s="19">
        <f t="shared" si="3"/>
        <v>188</v>
      </c>
      <c r="L51" s="20">
        <f t="shared" si="4"/>
        <v>38</v>
      </c>
      <c r="M51" s="49">
        <f>SUM(K51:K54)-MIN(K51:K54)</f>
        <v>569</v>
      </c>
      <c r="N51" s="52">
        <f t="shared" ref="N51" si="16">RANK(M51,$M$3:$M$58)</f>
        <v>12</v>
      </c>
    </row>
    <row r="52" spans="1:14" s="21" customFormat="1" ht="15.75" customHeight="1" x14ac:dyDescent="0.2">
      <c r="A52" s="47"/>
      <c r="B52" s="22" t="s">
        <v>150</v>
      </c>
      <c r="C52" s="23"/>
      <c r="D52" s="44">
        <v>3.5</v>
      </c>
      <c r="E52" s="25">
        <f t="shared" si="0"/>
        <v>66</v>
      </c>
      <c r="F52" s="26">
        <v>680</v>
      </c>
      <c r="G52" s="25">
        <f t="shared" si="1"/>
        <v>18</v>
      </c>
      <c r="H52" s="26">
        <v>65</v>
      </c>
      <c r="I52" s="27">
        <v>670</v>
      </c>
      <c r="J52" s="25">
        <f t="shared" si="2"/>
        <v>49</v>
      </c>
      <c r="K52" s="28">
        <f t="shared" si="3"/>
        <v>198</v>
      </c>
      <c r="L52" s="29">
        <f t="shared" si="4"/>
        <v>30</v>
      </c>
      <c r="M52" s="50"/>
      <c r="N52" s="53"/>
    </row>
    <row r="53" spans="1:14" s="21" customFormat="1" ht="15.75" customHeight="1" x14ac:dyDescent="0.2">
      <c r="A53" s="47"/>
      <c r="B53" s="22" t="s">
        <v>151</v>
      </c>
      <c r="C53" s="23"/>
      <c r="D53" s="44">
        <v>4.7</v>
      </c>
      <c r="E53" s="25">
        <f t="shared" si="0"/>
        <v>54</v>
      </c>
      <c r="F53" s="26">
        <v>800</v>
      </c>
      <c r="G53" s="25">
        <f t="shared" si="1"/>
        <v>30</v>
      </c>
      <c r="H53" s="26">
        <v>54</v>
      </c>
      <c r="I53" s="27">
        <v>650</v>
      </c>
      <c r="J53" s="25">
        <f t="shared" si="2"/>
        <v>45</v>
      </c>
      <c r="K53" s="28">
        <f t="shared" si="3"/>
        <v>183</v>
      </c>
      <c r="L53" s="29">
        <f t="shared" si="4"/>
        <v>40</v>
      </c>
      <c r="M53" s="50"/>
      <c r="N53" s="53"/>
    </row>
    <row r="54" spans="1:14" s="21" customFormat="1" ht="15.75" customHeight="1" thickBot="1" x14ac:dyDescent="0.25">
      <c r="A54" s="48"/>
      <c r="B54" s="30" t="s">
        <v>152</v>
      </c>
      <c r="C54" s="31"/>
      <c r="D54" s="45">
        <v>4.4000000000000004</v>
      </c>
      <c r="E54" s="33">
        <f t="shared" si="0"/>
        <v>57</v>
      </c>
      <c r="F54" s="34">
        <v>640</v>
      </c>
      <c r="G54" s="33">
        <f t="shared" si="1"/>
        <v>14</v>
      </c>
      <c r="H54" s="34">
        <v>59</v>
      </c>
      <c r="I54" s="35">
        <v>660</v>
      </c>
      <c r="J54" s="33">
        <f t="shared" si="2"/>
        <v>47</v>
      </c>
      <c r="K54" s="36">
        <f t="shared" si="3"/>
        <v>177</v>
      </c>
      <c r="L54" s="37">
        <f t="shared" si="4"/>
        <v>45</v>
      </c>
      <c r="M54" s="51"/>
      <c r="N54" s="54"/>
    </row>
    <row r="55" spans="1:14" s="21" customFormat="1" ht="15.75" customHeight="1" x14ac:dyDescent="0.2">
      <c r="A55" s="46" t="s">
        <v>53</v>
      </c>
      <c r="B55" s="13" t="s">
        <v>153</v>
      </c>
      <c r="C55" s="14"/>
      <c r="D55" s="43">
        <v>2.9</v>
      </c>
      <c r="E55" s="16">
        <f t="shared" ref="E55:E58" si="17">IF(D55="",0,IF(D55&gt;10,0,(10-D55)*10+1))</f>
        <v>72</v>
      </c>
      <c r="F55" s="17">
        <v>780</v>
      </c>
      <c r="G55" s="16">
        <f t="shared" ref="G55:G58" si="18">IF(F55&lt;=500,0,((F55-500)/10))</f>
        <v>28</v>
      </c>
      <c r="H55" s="17">
        <v>63</v>
      </c>
      <c r="I55" s="18">
        <v>660</v>
      </c>
      <c r="J55" s="16">
        <f t="shared" ref="J55:J58" si="19">IF(I55&lt;=425,0,IF(I55=430,1,((I55-420)/10)*2-1))</f>
        <v>47</v>
      </c>
      <c r="K55" s="19">
        <f t="shared" ref="K55:K58" si="20">SUM(J55,H55,G55,E55)</f>
        <v>210</v>
      </c>
      <c r="L55" s="20">
        <f t="shared" si="4"/>
        <v>17</v>
      </c>
      <c r="M55" s="49">
        <f>SUM(K55:K58)-MIN(K55:K58)</f>
        <v>656</v>
      </c>
      <c r="N55" s="52">
        <f t="shared" ref="N55" si="21">RANK(M55,$M$3:$M$58)</f>
        <v>4</v>
      </c>
    </row>
    <row r="56" spans="1:14" s="21" customFormat="1" ht="15.75" customHeight="1" x14ac:dyDescent="0.2">
      <c r="A56" s="47"/>
      <c r="B56" s="22" t="s">
        <v>154</v>
      </c>
      <c r="C56" s="23"/>
      <c r="D56" s="44">
        <v>3.7</v>
      </c>
      <c r="E56" s="25">
        <f t="shared" si="17"/>
        <v>64</v>
      </c>
      <c r="F56" s="26">
        <v>1090</v>
      </c>
      <c r="G56" s="25">
        <f t="shared" si="18"/>
        <v>59</v>
      </c>
      <c r="H56" s="26">
        <v>54</v>
      </c>
      <c r="I56" s="27">
        <v>670</v>
      </c>
      <c r="J56" s="25">
        <f t="shared" si="19"/>
        <v>49</v>
      </c>
      <c r="K56" s="28">
        <f t="shared" si="20"/>
        <v>226</v>
      </c>
      <c r="L56" s="29">
        <f t="shared" si="4"/>
        <v>10</v>
      </c>
      <c r="M56" s="50"/>
      <c r="N56" s="53"/>
    </row>
    <row r="57" spans="1:14" s="21" customFormat="1" ht="15.75" customHeight="1" x14ac:dyDescent="0.2">
      <c r="A57" s="47"/>
      <c r="B57" s="22" t="s">
        <v>155</v>
      </c>
      <c r="C57" s="23"/>
      <c r="D57" s="44">
        <v>3.8</v>
      </c>
      <c r="E57" s="25">
        <f t="shared" si="17"/>
        <v>63</v>
      </c>
      <c r="F57" s="26">
        <v>990</v>
      </c>
      <c r="G57" s="25">
        <f t="shared" si="18"/>
        <v>49</v>
      </c>
      <c r="H57" s="26">
        <v>55</v>
      </c>
      <c r="I57" s="27">
        <v>690</v>
      </c>
      <c r="J57" s="25">
        <f t="shared" si="19"/>
        <v>53</v>
      </c>
      <c r="K57" s="28">
        <f t="shared" si="20"/>
        <v>220</v>
      </c>
      <c r="L57" s="29">
        <f t="shared" si="4"/>
        <v>14</v>
      </c>
      <c r="M57" s="50"/>
      <c r="N57" s="53"/>
    </row>
    <row r="58" spans="1:14" s="21" customFormat="1" ht="15.75" customHeight="1" thickBot="1" x14ac:dyDescent="0.25">
      <c r="A58" s="48"/>
      <c r="B58" s="30" t="s">
        <v>156</v>
      </c>
      <c r="C58" s="31"/>
      <c r="D58" s="45">
        <v>4.2</v>
      </c>
      <c r="E58" s="33">
        <f t="shared" si="17"/>
        <v>59</v>
      </c>
      <c r="F58" s="34">
        <v>690</v>
      </c>
      <c r="G58" s="33">
        <f t="shared" si="18"/>
        <v>19</v>
      </c>
      <c r="H58" s="34">
        <v>43</v>
      </c>
      <c r="I58" s="35">
        <v>630</v>
      </c>
      <c r="J58" s="33">
        <f t="shared" si="19"/>
        <v>41</v>
      </c>
      <c r="K58" s="36">
        <f t="shared" si="20"/>
        <v>162</v>
      </c>
      <c r="L58" s="37">
        <f t="shared" si="4"/>
        <v>52</v>
      </c>
      <c r="M58" s="51"/>
      <c r="N58" s="54"/>
    </row>
    <row r="59" spans="1:14" x14ac:dyDescent="0.2">
      <c r="D59" s="41"/>
    </row>
    <row r="60" spans="1:14" x14ac:dyDescent="0.2">
      <c r="D60" s="41"/>
    </row>
    <row r="61" spans="1:14" x14ac:dyDescent="0.2">
      <c r="D61" s="41"/>
    </row>
    <row r="62" spans="1:14" x14ac:dyDescent="0.2">
      <c r="D62" s="41"/>
    </row>
    <row r="63" spans="1:14" x14ac:dyDescent="0.2">
      <c r="D63" s="41"/>
    </row>
    <row r="64" spans="1:14" x14ac:dyDescent="0.2">
      <c r="D64" s="41"/>
    </row>
    <row r="65" spans="4:4" x14ac:dyDescent="0.2">
      <c r="D65" s="41"/>
    </row>
    <row r="66" spans="4:4" x14ac:dyDescent="0.2">
      <c r="D66" s="41"/>
    </row>
    <row r="67" spans="4:4" x14ac:dyDescent="0.2">
      <c r="D67" s="41"/>
    </row>
    <row r="68" spans="4:4" x14ac:dyDescent="0.2">
      <c r="D68" s="41"/>
    </row>
    <row r="69" spans="4:4" x14ac:dyDescent="0.2">
      <c r="D69" s="41"/>
    </row>
    <row r="70" spans="4:4" x14ac:dyDescent="0.2">
      <c r="D70" s="41"/>
    </row>
    <row r="71" spans="4:4" x14ac:dyDescent="0.2">
      <c r="D71" s="41"/>
    </row>
    <row r="72" spans="4:4" x14ac:dyDescent="0.2">
      <c r="D72" s="41"/>
    </row>
    <row r="73" spans="4:4" x14ac:dyDescent="0.2">
      <c r="D73" s="41"/>
    </row>
    <row r="74" spans="4:4" x14ac:dyDescent="0.2">
      <c r="D74" s="41"/>
    </row>
    <row r="75" spans="4:4" x14ac:dyDescent="0.2">
      <c r="D75" s="41"/>
    </row>
    <row r="76" spans="4:4" x14ac:dyDescent="0.2">
      <c r="D76" s="41"/>
    </row>
    <row r="77" spans="4:4" x14ac:dyDescent="0.2">
      <c r="D77" s="41"/>
    </row>
    <row r="78" spans="4:4" x14ac:dyDescent="0.2">
      <c r="D78" s="41"/>
    </row>
    <row r="79" spans="4:4" x14ac:dyDescent="0.2">
      <c r="D79" s="41"/>
    </row>
    <row r="80" spans="4:4" x14ac:dyDescent="0.2">
      <c r="D80" s="41"/>
    </row>
    <row r="81" spans="4:4" x14ac:dyDescent="0.2">
      <c r="D81" s="41"/>
    </row>
    <row r="82" spans="4:4" x14ac:dyDescent="0.2">
      <c r="D82" s="41"/>
    </row>
    <row r="83" spans="4:4" x14ac:dyDescent="0.2">
      <c r="D83" s="41"/>
    </row>
    <row r="84" spans="4:4" x14ac:dyDescent="0.2">
      <c r="D84" s="41"/>
    </row>
    <row r="85" spans="4:4" x14ac:dyDescent="0.2">
      <c r="D85" s="41"/>
    </row>
    <row r="86" spans="4:4" x14ac:dyDescent="0.2">
      <c r="D86" s="41"/>
    </row>
    <row r="87" spans="4:4" x14ac:dyDescent="0.2">
      <c r="D87" s="41"/>
    </row>
    <row r="88" spans="4:4" x14ac:dyDescent="0.2">
      <c r="D88" s="41"/>
    </row>
    <row r="89" spans="4:4" x14ac:dyDescent="0.2">
      <c r="D89" s="41"/>
    </row>
    <row r="90" spans="4:4" x14ac:dyDescent="0.2">
      <c r="D90" s="41"/>
    </row>
    <row r="91" spans="4:4" x14ac:dyDescent="0.2">
      <c r="D91" s="41"/>
    </row>
    <row r="92" spans="4:4" x14ac:dyDescent="0.2">
      <c r="D92" s="41"/>
    </row>
    <row r="93" spans="4:4" x14ac:dyDescent="0.2">
      <c r="D93" s="41"/>
    </row>
    <row r="94" spans="4:4" x14ac:dyDescent="0.2">
      <c r="D94" s="41"/>
    </row>
    <row r="95" spans="4:4" x14ac:dyDescent="0.2">
      <c r="D95" s="41"/>
    </row>
    <row r="96" spans="4:4" x14ac:dyDescent="0.2">
      <c r="D96" s="41"/>
    </row>
    <row r="97" spans="4:4" x14ac:dyDescent="0.2">
      <c r="D97" s="41"/>
    </row>
    <row r="98" spans="4:4" x14ac:dyDescent="0.2">
      <c r="D98" s="41"/>
    </row>
    <row r="99" spans="4:4" x14ac:dyDescent="0.2">
      <c r="D99" s="41"/>
    </row>
    <row r="100" spans="4:4" x14ac:dyDescent="0.2">
      <c r="D100" s="41"/>
    </row>
    <row r="101" spans="4:4" x14ac:dyDescent="0.2">
      <c r="D101" s="41"/>
    </row>
    <row r="102" spans="4:4" x14ac:dyDescent="0.2">
      <c r="D102" s="41"/>
    </row>
    <row r="103" spans="4:4" x14ac:dyDescent="0.2">
      <c r="D103" s="41"/>
    </row>
    <row r="104" spans="4:4" x14ac:dyDescent="0.2">
      <c r="D104" s="41"/>
    </row>
    <row r="105" spans="4:4" x14ac:dyDescent="0.2">
      <c r="D105" s="41"/>
    </row>
    <row r="106" spans="4:4" x14ac:dyDescent="0.2">
      <c r="D106" s="41"/>
    </row>
    <row r="107" spans="4:4" x14ac:dyDescent="0.2">
      <c r="D107" s="41"/>
    </row>
    <row r="108" spans="4:4" x14ac:dyDescent="0.2">
      <c r="D108" s="41"/>
    </row>
    <row r="109" spans="4:4" x14ac:dyDescent="0.2">
      <c r="D109" s="41"/>
    </row>
    <row r="110" spans="4:4" x14ac:dyDescent="0.2">
      <c r="D110" s="41"/>
    </row>
    <row r="111" spans="4:4" x14ac:dyDescent="0.2">
      <c r="D111" s="41"/>
    </row>
    <row r="112" spans="4:4" x14ac:dyDescent="0.2">
      <c r="D112" s="41"/>
    </row>
    <row r="113" spans="4:4" x14ac:dyDescent="0.2">
      <c r="D113" s="41"/>
    </row>
    <row r="114" spans="4:4" x14ac:dyDescent="0.2">
      <c r="D114" s="41"/>
    </row>
    <row r="115" spans="4:4" x14ac:dyDescent="0.2">
      <c r="D115" s="41"/>
    </row>
    <row r="116" spans="4:4" x14ac:dyDescent="0.2">
      <c r="D116" s="41"/>
    </row>
    <row r="117" spans="4:4" x14ac:dyDescent="0.2">
      <c r="D117" s="41"/>
    </row>
    <row r="118" spans="4:4" x14ac:dyDescent="0.2">
      <c r="D118" s="41"/>
    </row>
    <row r="119" spans="4:4" x14ac:dyDescent="0.2">
      <c r="D119" s="41"/>
    </row>
    <row r="120" spans="4:4" x14ac:dyDescent="0.2">
      <c r="D120" s="41"/>
    </row>
    <row r="121" spans="4:4" x14ac:dyDescent="0.2">
      <c r="D121" s="41"/>
    </row>
    <row r="122" spans="4:4" x14ac:dyDescent="0.2">
      <c r="D122" s="41"/>
    </row>
    <row r="123" spans="4:4" x14ac:dyDescent="0.2">
      <c r="D123" s="41"/>
    </row>
    <row r="124" spans="4:4" x14ac:dyDescent="0.2">
      <c r="D124" s="41"/>
    </row>
    <row r="125" spans="4:4" x14ac:dyDescent="0.2">
      <c r="D125" s="41"/>
    </row>
    <row r="126" spans="4:4" x14ac:dyDescent="0.2">
      <c r="D126" s="41"/>
    </row>
    <row r="127" spans="4:4" x14ac:dyDescent="0.2">
      <c r="D127" s="41"/>
    </row>
    <row r="128" spans="4:4" x14ac:dyDescent="0.2">
      <c r="D128" s="41"/>
    </row>
    <row r="129" spans="4:4" x14ac:dyDescent="0.2">
      <c r="D129" s="41"/>
    </row>
    <row r="130" spans="4:4" x14ac:dyDescent="0.2">
      <c r="D130" s="41"/>
    </row>
    <row r="131" spans="4:4" x14ac:dyDescent="0.2">
      <c r="D131" s="41"/>
    </row>
    <row r="132" spans="4:4" x14ac:dyDescent="0.2">
      <c r="D132" s="41"/>
    </row>
    <row r="133" spans="4:4" x14ac:dyDescent="0.2">
      <c r="D133" s="41"/>
    </row>
    <row r="134" spans="4:4" x14ac:dyDescent="0.2">
      <c r="D134" s="41"/>
    </row>
    <row r="135" spans="4:4" x14ac:dyDescent="0.2">
      <c r="D135" s="41"/>
    </row>
    <row r="136" spans="4:4" x14ac:dyDescent="0.2">
      <c r="D136" s="41"/>
    </row>
    <row r="137" spans="4:4" x14ac:dyDescent="0.2">
      <c r="D137" s="41"/>
    </row>
    <row r="138" spans="4:4" x14ac:dyDescent="0.2">
      <c r="D138" s="41"/>
    </row>
    <row r="139" spans="4:4" x14ac:dyDescent="0.2">
      <c r="D139" s="41"/>
    </row>
    <row r="140" spans="4:4" x14ac:dyDescent="0.2">
      <c r="D140" s="41"/>
    </row>
    <row r="141" spans="4:4" x14ac:dyDescent="0.2">
      <c r="D141" s="41"/>
    </row>
    <row r="142" spans="4:4" x14ac:dyDescent="0.2">
      <c r="D142" s="41"/>
    </row>
    <row r="143" spans="4:4" x14ac:dyDescent="0.2">
      <c r="D143" s="41"/>
    </row>
    <row r="144" spans="4:4" x14ac:dyDescent="0.2">
      <c r="D144" s="41"/>
    </row>
    <row r="145" spans="4:4" x14ac:dyDescent="0.2">
      <c r="D145" s="41"/>
    </row>
    <row r="146" spans="4:4" x14ac:dyDescent="0.2">
      <c r="D146" s="41"/>
    </row>
    <row r="147" spans="4:4" x14ac:dyDescent="0.2">
      <c r="D147" s="41"/>
    </row>
    <row r="148" spans="4:4" x14ac:dyDescent="0.2">
      <c r="D148" s="41"/>
    </row>
    <row r="149" spans="4:4" x14ac:dyDescent="0.2">
      <c r="D149" s="41"/>
    </row>
    <row r="150" spans="4:4" x14ac:dyDescent="0.2">
      <c r="D150" s="41"/>
    </row>
    <row r="151" spans="4:4" x14ac:dyDescent="0.2">
      <c r="D151" s="41"/>
    </row>
    <row r="152" spans="4:4" x14ac:dyDescent="0.2">
      <c r="D152" s="41"/>
    </row>
    <row r="153" spans="4:4" x14ac:dyDescent="0.2">
      <c r="D153" s="41"/>
    </row>
    <row r="154" spans="4:4" x14ac:dyDescent="0.2">
      <c r="D154" s="41"/>
    </row>
    <row r="155" spans="4:4" x14ac:dyDescent="0.2">
      <c r="D155" s="41"/>
    </row>
    <row r="156" spans="4:4" x14ac:dyDescent="0.2">
      <c r="D156" s="41"/>
    </row>
    <row r="157" spans="4:4" x14ac:dyDescent="0.2">
      <c r="D157" s="41"/>
    </row>
    <row r="158" spans="4:4" x14ac:dyDescent="0.2">
      <c r="D158" s="41"/>
    </row>
    <row r="159" spans="4:4" x14ac:dyDescent="0.2">
      <c r="D159" s="41"/>
    </row>
    <row r="160" spans="4:4" x14ac:dyDescent="0.2">
      <c r="D160" s="41"/>
    </row>
    <row r="161" spans="4:4" x14ac:dyDescent="0.2">
      <c r="D161" s="41"/>
    </row>
    <row r="162" spans="4:4" x14ac:dyDescent="0.2">
      <c r="D162" s="41"/>
    </row>
    <row r="163" spans="4:4" x14ac:dyDescent="0.2">
      <c r="D163" s="41"/>
    </row>
    <row r="164" spans="4:4" x14ac:dyDescent="0.2">
      <c r="D164" s="41"/>
    </row>
    <row r="165" spans="4:4" x14ac:dyDescent="0.2">
      <c r="D165" s="41"/>
    </row>
    <row r="166" spans="4:4" x14ac:dyDescent="0.2">
      <c r="D166" s="41"/>
    </row>
    <row r="167" spans="4:4" x14ac:dyDescent="0.2">
      <c r="D167" s="41"/>
    </row>
    <row r="168" spans="4:4" x14ac:dyDescent="0.2">
      <c r="D168" s="41"/>
    </row>
    <row r="169" spans="4:4" x14ac:dyDescent="0.2">
      <c r="D169" s="41"/>
    </row>
    <row r="170" spans="4:4" x14ac:dyDescent="0.2">
      <c r="D170" s="41"/>
    </row>
    <row r="171" spans="4:4" x14ac:dyDescent="0.2">
      <c r="D171" s="41"/>
    </row>
    <row r="172" spans="4:4" x14ac:dyDescent="0.2">
      <c r="D172" s="41"/>
    </row>
    <row r="173" spans="4:4" x14ac:dyDescent="0.2">
      <c r="D173" s="41"/>
    </row>
    <row r="174" spans="4:4" x14ac:dyDescent="0.2">
      <c r="D174" s="41"/>
    </row>
    <row r="175" spans="4:4" x14ac:dyDescent="0.2">
      <c r="D175" s="41"/>
    </row>
    <row r="176" spans="4:4" x14ac:dyDescent="0.2">
      <c r="D176" s="41"/>
    </row>
    <row r="177" spans="4:4" x14ac:dyDescent="0.2">
      <c r="D177" s="41"/>
    </row>
    <row r="178" spans="4:4" x14ac:dyDescent="0.2">
      <c r="D178" s="41"/>
    </row>
    <row r="179" spans="4:4" x14ac:dyDescent="0.2">
      <c r="D179" s="41"/>
    </row>
    <row r="180" spans="4:4" x14ac:dyDescent="0.2">
      <c r="D180" s="41"/>
    </row>
    <row r="181" spans="4:4" x14ac:dyDescent="0.2">
      <c r="D181" s="41"/>
    </row>
    <row r="182" spans="4:4" x14ac:dyDescent="0.2">
      <c r="D182" s="41"/>
    </row>
    <row r="183" spans="4:4" x14ac:dyDescent="0.2">
      <c r="D183" s="41"/>
    </row>
    <row r="184" spans="4:4" x14ac:dyDescent="0.2">
      <c r="D184" s="41"/>
    </row>
    <row r="185" spans="4:4" x14ac:dyDescent="0.2">
      <c r="D185" s="41"/>
    </row>
    <row r="186" spans="4:4" x14ac:dyDescent="0.2">
      <c r="D186" s="41"/>
    </row>
    <row r="187" spans="4:4" x14ac:dyDescent="0.2">
      <c r="D187" s="41"/>
    </row>
    <row r="188" spans="4:4" x14ac:dyDescent="0.2">
      <c r="D188" s="41"/>
    </row>
    <row r="189" spans="4:4" x14ac:dyDescent="0.2">
      <c r="D189" s="41"/>
    </row>
    <row r="190" spans="4:4" x14ac:dyDescent="0.2">
      <c r="D190" s="41"/>
    </row>
    <row r="191" spans="4:4" x14ac:dyDescent="0.2">
      <c r="D191" s="41"/>
    </row>
    <row r="192" spans="4:4" x14ac:dyDescent="0.2">
      <c r="D192" s="41"/>
    </row>
    <row r="193" spans="4:4" x14ac:dyDescent="0.2">
      <c r="D193" s="41"/>
    </row>
    <row r="194" spans="4:4" x14ac:dyDescent="0.2">
      <c r="D194" s="41"/>
    </row>
    <row r="195" spans="4:4" x14ac:dyDescent="0.2">
      <c r="D195" s="41"/>
    </row>
    <row r="196" spans="4:4" x14ac:dyDescent="0.2">
      <c r="D196" s="41"/>
    </row>
    <row r="197" spans="4:4" x14ac:dyDescent="0.2">
      <c r="D197" s="41"/>
    </row>
    <row r="198" spans="4:4" x14ac:dyDescent="0.2">
      <c r="D198" s="41"/>
    </row>
    <row r="199" spans="4:4" x14ac:dyDescent="0.2">
      <c r="D199" s="41"/>
    </row>
    <row r="200" spans="4:4" x14ac:dyDescent="0.2">
      <c r="D200" s="41"/>
    </row>
    <row r="201" spans="4:4" x14ac:dyDescent="0.2">
      <c r="D201" s="41"/>
    </row>
    <row r="202" spans="4:4" x14ac:dyDescent="0.2">
      <c r="D202" s="41"/>
    </row>
    <row r="203" spans="4:4" x14ac:dyDescent="0.2">
      <c r="D203" s="41"/>
    </row>
    <row r="204" spans="4:4" x14ac:dyDescent="0.2">
      <c r="D204" s="41"/>
    </row>
    <row r="205" spans="4:4" x14ac:dyDescent="0.2">
      <c r="D205" s="41"/>
    </row>
    <row r="206" spans="4:4" x14ac:dyDescent="0.2">
      <c r="D206" s="41"/>
    </row>
    <row r="207" spans="4:4" x14ac:dyDescent="0.2">
      <c r="D207" s="41"/>
    </row>
    <row r="208" spans="4:4" x14ac:dyDescent="0.2">
      <c r="D208" s="41"/>
    </row>
    <row r="209" spans="4:4" x14ac:dyDescent="0.2">
      <c r="D209" s="41"/>
    </row>
    <row r="210" spans="4:4" x14ac:dyDescent="0.2">
      <c r="D210" s="41"/>
    </row>
    <row r="211" spans="4:4" x14ac:dyDescent="0.2">
      <c r="D211" s="41"/>
    </row>
    <row r="212" spans="4:4" x14ac:dyDescent="0.2">
      <c r="D212" s="41"/>
    </row>
    <row r="213" spans="4:4" x14ac:dyDescent="0.2">
      <c r="D213" s="41"/>
    </row>
    <row r="214" spans="4:4" x14ac:dyDescent="0.2">
      <c r="D214" s="41"/>
    </row>
    <row r="215" spans="4:4" x14ac:dyDescent="0.2">
      <c r="D215" s="41"/>
    </row>
    <row r="216" spans="4:4" x14ac:dyDescent="0.2">
      <c r="D216" s="41"/>
    </row>
    <row r="217" spans="4:4" x14ac:dyDescent="0.2">
      <c r="D217" s="41"/>
    </row>
    <row r="218" spans="4:4" x14ac:dyDescent="0.2">
      <c r="D218" s="41"/>
    </row>
    <row r="219" spans="4:4" x14ac:dyDescent="0.2">
      <c r="D219" s="41"/>
    </row>
    <row r="220" spans="4:4" x14ac:dyDescent="0.2">
      <c r="D220" s="41"/>
    </row>
    <row r="221" spans="4:4" x14ac:dyDescent="0.2">
      <c r="D221" s="41"/>
    </row>
    <row r="222" spans="4:4" x14ac:dyDescent="0.2">
      <c r="D222" s="41"/>
    </row>
    <row r="223" spans="4:4" x14ac:dyDescent="0.2">
      <c r="D223" s="41"/>
    </row>
    <row r="224" spans="4:4" x14ac:dyDescent="0.2">
      <c r="D224" s="41"/>
    </row>
    <row r="225" spans="4:4" x14ac:dyDescent="0.2">
      <c r="D225" s="41"/>
    </row>
    <row r="226" spans="4:4" x14ac:dyDescent="0.2">
      <c r="D226" s="41"/>
    </row>
    <row r="227" spans="4:4" x14ac:dyDescent="0.2">
      <c r="D227" s="41"/>
    </row>
    <row r="228" spans="4:4" x14ac:dyDescent="0.2">
      <c r="D228" s="41"/>
    </row>
    <row r="229" spans="4:4" x14ac:dyDescent="0.2">
      <c r="D229" s="41"/>
    </row>
    <row r="230" spans="4:4" x14ac:dyDescent="0.2">
      <c r="D230" s="41"/>
    </row>
    <row r="231" spans="4:4" x14ac:dyDescent="0.2">
      <c r="D231" s="41"/>
    </row>
    <row r="232" spans="4:4" x14ac:dyDescent="0.2">
      <c r="D232" s="41"/>
    </row>
    <row r="233" spans="4:4" x14ac:dyDescent="0.2">
      <c r="D233" s="41"/>
    </row>
    <row r="234" spans="4:4" x14ac:dyDescent="0.2">
      <c r="D234" s="41"/>
    </row>
    <row r="235" spans="4:4" x14ac:dyDescent="0.2">
      <c r="D235" s="41"/>
    </row>
    <row r="236" spans="4:4" x14ac:dyDescent="0.2">
      <c r="D236" s="41"/>
    </row>
    <row r="237" spans="4:4" x14ac:dyDescent="0.2">
      <c r="D237" s="41"/>
    </row>
    <row r="238" spans="4:4" x14ac:dyDescent="0.2">
      <c r="D238" s="41"/>
    </row>
    <row r="239" spans="4:4" x14ac:dyDescent="0.2">
      <c r="D239" s="41"/>
    </row>
    <row r="240" spans="4:4" x14ac:dyDescent="0.2">
      <c r="D240" s="41"/>
    </row>
    <row r="241" spans="4:4" x14ac:dyDescent="0.2">
      <c r="D241" s="41"/>
    </row>
    <row r="242" spans="4:4" x14ac:dyDescent="0.2">
      <c r="D242" s="41"/>
    </row>
    <row r="243" spans="4:4" x14ac:dyDescent="0.2">
      <c r="D243" s="41"/>
    </row>
    <row r="244" spans="4:4" x14ac:dyDescent="0.2">
      <c r="D244" s="41"/>
    </row>
    <row r="245" spans="4:4" x14ac:dyDescent="0.2">
      <c r="D245" s="41"/>
    </row>
    <row r="246" spans="4:4" x14ac:dyDescent="0.2">
      <c r="D246" s="41"/>
    </row>
    <row r="247" spans="4:4" x14ac:dyDescent="0.2">
      <c r="D247" s="41"/>
    </row>
    <row r="248" spans="4:4" x14ac:dyDescent="0.2">
      <c r="D248" s="41"/>
    </row>
    <row r="249" spans="4:4" x14ac:dyDescent="0.2">
      <c r="D249" s="41"/>
    </row>
    <row r="250" spans="4:4" x14ac:dyDescent="0.2">
      <c r="D250" s="41"/>
    </row>
    <row r="251" spans="4:4" x14ac:dyDescent="0.2">
      <c r="D251" s="41"/>
    </row>
    <row r="252" spans="4:4" x14ac:dyDescent="0.2">
      <c r="D252" s="41"/>
    </row>
    <row r="253" spans="4:4" x14ac:dyDescent="0.2">
      <c r="D253" s="41"/>
    </row>
    <row r="254" spans="4:4" x14ac:dyDescent="0.2">
      <c r="D254" s="41"/>
    </row>
    <row r="255" spans="4:4" x14ac:dyDescent="0.2">
      <c r="D255" s="41"/>
    </row>
    <row r="256" spans="4:4" x14ac:dyDescent="0.2">
      <c r="D256" s="41"/>
    </row>
    <row r="257" spans="4:4" x14ac:dyDescent="0.2">
      <c r="D257" s="41"/>
    </row>
    <row r="258" spans="4:4" x14ac:dyDescent="0.2">
      <c r="D258" s="41"/>
    </row>
    <row r="259" spans="4:4" x14ac:dyDescent="0.2">
      <c r="D259" s="41"/>
    </row>
    <row r="260" spans="4:4" x14ac:dyDescent="0.2">
      <c r="D260" s="41"/>
    </row>
    <row r="261" spans="4:4" x14ac:dyDescent="0.2">
      <c r="D261" s="41"/>
    </row>
    <row r="262" spans="4:4" x14ac:dyDescent="0.2">
      <c r="D262" s="41"/>
    </row>
    <row r="263" spans="4:4" x14ac:dyDescent="0.2">
      <c r="D263" s="41"/>
    </row>
    <row r="264" spans="4:4" x14ac:dyDescent="0.2">
      <c r="D264" s="41"/>
    </row>
    <row r="265" spans="4:4" x14ac:dyDescent="0.2">
      <c r="D265" s="41"/>
    </row>
    <row r="266" spans="4:4" x14ac:dyDescent="0.2">
      <c r="D266" s="41"/>
    </row>
    <row r="267" spans="4:4" x14ac:dyDescent="0.2">
      <c r="D267" s="41"/>
    </row>
    <row r="268" spans="4:4" x14ac:dyDescent="0.2">
      <c r="D268" s="41"/>
    </row>
    <row r="269" spans="4:4" x14ac:dyDescent="0.2">
      <c r="D269" s="41"/>
    </row>
    <row r="270" spans="4:4" x14ac:dyDescent="0.2">
      <c r="D270" s="41"/>
    </row>
    <row r="271" spans="4:4" x14ac:dyDescent="0.2">
      <c r="D271" s="41"/>
    </row>
    <row r="272" spans="4:4" x14ac:dyDescent="0.2">
      <c r="D272" s="41"/>
    </row>
    <row r="273" spans="4:4" x14ac:dyDescent="0.2">
      <c r="D273" s="41"/>
    </row>
    <row r="274" spans="4:4" x14ac:dyDescent="0.2">
      <c r="D274" s="41"/>
    </row>
    <row r="275" spans="4:4" x14ac:dyDescent="0.2">
      <c r="D275" s="41"/>
    </row>
    <row r="276" spans="4:4" x14ac:dyDescent="0.2">
      <c r="D276" s="41"/>
    </row>
    <row r="277" spans="4:4" x14ac:dyDescent="0.2">
      <c r="D277" s="41"/>
    </row>
    <row r="278" spans="4:4" x14ac:dyDescent="0.2">
      <c r="D278" s="41"/>
    </row>
    <row r="279" spans="4:4" x14ac:dyDescent="0.2">
      <c r="D279" s="41"/>
    </row>
    <row r="280" spans="4:4" x14ac:dyDescent="0.2">
      <c r="D280" s="41"/>
    </row>
    <row r="281" spans="4:4" x14ac:dyDescent="0.2">
      <c r="D281" s="41"/>
    </row>
    <row r="282" spans="4:4" x14ac:dyDescent="0.2">
      <c r="D282" s="41"/>
    </row>
    <row r="283" spans="4:4" x14ac:dyDescent="0.2">
      <c r="D283" s="41"/>
    </row>
    <row r="284" spans="4:4" x14ac:dyDescent="0.2">
      <c r="D284" s="41"/>
    </row>
    <row r="285" spans="4:4" x14ac:dyDescent="0.2">
      <c r="D285" s="41"/>
    </row>
    <row r="286" spans="4:4" x14ac:dyDescent="0.2">
      <c r="D286" s="41"/>
    </row>
    <row r="287" spans="4:4" x14ac:dyDescent="0.2">
      <c r="D287" s="41"/>
    </row>
    <row r="288" spans="4:4" x14ac:dyDescent="0.2">
      <c r="D288" s="41"/>
    </row>
    <row r="289" spans="4:4" x14ac:dyDescent="0.2">
      <c r="D289" s="41"/>
    </row>
    <row r="290" spans="4:4" x14ac:dyDescent="0.2">
      <c r="D290" s="41"/>
    </row>
    <row r="291" spans="4:4" x14ac:dyDescent="0.2">
      <c r="D291" s="41"/>
    </row>
    <row r="292" spans="4:4" x14ac:dyDescent="0.2">
      <c r="D292" s="41"/>
    </row>
    <row r="293" spans="4:4" x14ac:dyDescent="0.2">
      <c r="D293" s="41"/>
    </row>
    <row r="294" spans="4:4" x14ac:dyDescent="0.2">
      <c r="D294" s="41"/>
    </row>
    <row r="295" spans="4:4" x14ac:dyDescent="0.2">
      <c r="D295" s="41"/>
    </row>
    <row r="296" spans="4:4" x14ac:dyDescent="0.2">
      <c r="D296" s="41"/>
    </row>
    <row r="297" spans="4:4" x14ac:dyDescent="0.2">
      <c r="D297" s="41"/>
    </row>
    <row r="298" spans="4:4" x14ac:dyDescent="0.2">
      <c r="D298" s="41"/>
    </row>
    <row r="299" spans="4:4" x14ac:dyDescent="0.2">
      <c r="D299" s="41"/>
    </row>
    <row r="300" spans="4:4" x14ac:dyDescent="0.2">
      <c r="D300" s="41"/>
    </row>
    <row r="301" spans="4:4" x14ac:dyDescent="0.2">
      <c r="D301" s="41"/>
    </row>
    <row r="302" spans="4:4" x14ac:dyDescent="0.2">
      <c r="D302" s="41"/>
    </row>
    <row r="303" spans="4:4" x14ac:dyDescent="0.2">
      <c r="D303" s="41"/>
    </row>
    <row r="304" spans="4:4" x14ac:dyDescent="0.2">
      <c r="D304" s="41"/>
    </row>
    <row r="305" spans="4:4" x14ac:dyDescent="0.2">
      <c r="D305" s="41"/>
    </row>
    <row r="306" spans="4:4" x14ac:dyDescent="0.2">
      <c r="D306" s="41"/>
    </row>
    <row r="307" spans="4:4" x14ac:dyDescent="0.2">
      <c r="D307" s="41"/>
    </row>
    <row r="308" spans="4:4" x14ac:dyDescent="0.2">
      <c r="D308" s="41"/>
    </row>
    <row r="309" spans="4:4" x14ac:dyDescent="0.2">
      <c r="D309" s="41"/>
    </row>
    <row r="310" spans="4:4" x14ac:dyDescent="0.2">
      <c r="D310" s="41"/>
    </row>
    <row r="311" spans="4:4" x14ac:dyDescent="0.2">
      <c r="D311" s="41"/>
    </row>
    <row r="312" spans="4:4" x14ac:dyDescent="0.2">
      <c r="D312" s="41"/>
    </row>
    <row r="313" spans="4:4" x14ac:dyDescent="0.2">
      <c r="D313" s="41"/>
    </row>
    <row r="314" spans="4:4" x14ac:dyDescent="0.2">
      <c r="D314" s="41"/>
    </row>
    <row r="315" spans="4:4" x14ac:dyDescent="0.2">
      <c r="D315" s="41"/>
    </row>
    <row r="316" spans="4:4" x14ac:dyDescent="0.2">
      <c r="D316" s="41"/>
    </row>
    <row r="317" spans="4:4" x14ac:dyDescent="0.2">
      <c r="D317" s="41"/>
    </row>
    <row r="318" spans="4:4" x14ac:dyDescent="0.2">
      <c r="D318" s="41"/>
    </row>
    <row r="319" spans="4:4" x14ac:dyDescent="0.2">
      <c r="D319" s="41"/>
    </row>
    <row r="320" spans="4:4" x14ac:dyDescent="0.2">
      <c r="D320" s="41"/>
    </row>
    <row r="321" spans="4:4" x14ac:dyDescent="0.2">
      <c r="D321" s="41"/>
    </row>
    <row r="322" spans="4:4" x14ac:dyDescent="0.2">
      <c r="D322" s="41"/>
    </row>
    <row r="323" spans="4:4" x14ac:dyDescent="0.2">
      <c r="D323" s="41"/>
    </row>
    <row r="324" spans="4:4" x14ac:dyDescent="0.2">
      <c r="D324" s="41"/>
    </row>
    <row r="325" spans="4:4" x14ac:dyDescent="0.2">
      <c r="D325" s="41"/>
    </row>
    <row r="326" spans="4:4" x14ac:dyDescent="0.2">
      <c r="D326" s="41"/>
    </row>
    <row r="327" spans="4:4" x14ac:dyDescent="0.2">
      <c r="D327" s="41"/>
    </row>
    <row r="328" spans="4:4" x14ac:dyDescent="0.2">
      <c r="D328" s="41"/>
    </row>
    <row r="329" spans="4:4" x14ac:dyDescent="0.2">
      <c r="D329" s="41"/>
    </row>
    <row r="330" spans="4:4" x14ac:dyDescent="0.2">
      <c r="D330" s="41"/>
    </row>
    <row r="331" spans="4:4" x14ac:dyDescent="0.2">
      <c r="D331" s="41"/>
    </row>
    <row r="332" spans="4:4" x14ac:dyDescent="0.2">
      <c r="D332" s="41"/>
    </row>
    <row r="333" spans="4:4" x14ac:dyDescent="0.2">
      <c r="D333" s="41"/>
    </row>
    <row r="334" spans="4:4" x14ac:dyDescent="0.2">
      <c r="D334" s="41"/>
    </row>
    <row r="335" spans="4:4" x14ac:dyDescent="0.2">
      <c r="D335" s="41"/>
    </row>
    <row r="336" spans="4:4" x14ac:dyDescent="0.2">
      <c r="D336" s="41"/>
    </row>
    <row r="337" spans="4:4" x14ac:dyDescent="0.2">
      <c r="D337" s="41"/>
    </row>
    <row r="338" spans="4:4" x14ac:dyDescent="0.2">
      <c r="D338" s="41"/>
    </row>
    <row r="339" spans="4:4" x14ac:dyDescent="0.2">
      <c r="D339" s="41"/>
    </row>
    <row r="340" spans="4:4" x14ac:dyDescent="0.2">
      <c r="D340" s="41"/>
    </row>
    <row r="341" spans="4:4" x14ac:dyDescent="0.2">
      <c r="D341" s="41"/>
    </row>
    <row r="342" spans="4:4" x14ac:dyDescent="0.2">
      <c r="D342" s="41"/>
    </row>
    <row r="343" spans="4:4" x14ac:dyDescent="0.2">
      <c r="D343" s="41"/>
    </row>
    <row r="344" spans="4:4" x14ac:dyDescent="0.2">
      <c r="D344" s="41"/>
    </row>
    <row r="345" spans="4:4" x14ac:dyDescent="0.2">
      <c r="D345" s="41"/>
    </row>
    <row r="346" spans="4:4" x14ac:dyDescent="0.2">
      <c r="D346" s="41"/>
    </row>
    <row r="347" spans="4:4" x14ac:dyDescent="0.2">
      <c r="D347" s="41"/>
    </row>
    <row r="348" spans="4:4" x14ac:dyDescent="0.2">
      <c r="D348" s="41"/>
    </row>
    <row r="349" spans="4:4" x14ac:dyDescent="0.2">
      <c r="D349" s="41"/>
    </row>
    <row r="350" spans="4:4" x14ac:dyDescent="0.2">
      <c r="D350" s="41"/>
    </row>
    <row r="351" spans="4:4" x14ac:dyDescent="0.2">
      <c r="D351" s="41"/>
    </row>
    <row r="352" spans="4:4" x14ac:dyDescent="0.2">
      <c r="D352" s="41"/>
    </row>
    <row r="353" spans="4:4" x14ac:dyDescent="0.2">
      <c r="D353" s="41"/>
    </row>
    <row r="354" spans="4:4" x14ac:dyDescent="0.2">
      <c r="D354" s="41"/>
    </row>
    <row r="355" spans="4:4" x14ac:dyDescent="0.2">
      <c r="D355" s="41"/>
    </row>
    <row r="356" spans="4:4" x14ac:dyDescent="0.2">
      <c r="D356" s="41"/>
    </row>
    <row r="357" spans="4:4" x14ac:dyDescent="0.2">
      <c r="D357" s="41"/>
    </row>
    <row r="358" spans="4:4" x14ac:dyDescent="0.2">
      <c r="D358" s="41"/>
    </row>
    <row r="359" spans="4:4" x14ac:dyDescent="0.2">
      <c r="D359" s="41"/>
    </row>
    <row r="360" spans="4:4" x14ac:dyDescent="0.2">
      <c r="D360" s="41"/>
    </row>
    <row r="361" spans="4:4" x14ac:dyDescent="0.2">
      <c r="D361" s="41"/>
    </row>
    <row r="362" spans="4:4" x14ac:dyDescent="0.2">
      <c r="D362" s="41"/>
    </row>
    <row r="363" spans="4:4" x14ac:dyDescent="0.2">
      <c r="D363" s="41"/>
    </row>
    <row r="364" spans="4:4" x14ac:dyDescent="0.2">
      <c r="D364" s="41"/>
    </row>
    <row r="365" spans="4:4" x14ac:dyDescent="0.2">
      <c r="D365" s="41"/>
    </row>
    <row r="366" spans="4:4" x14ac:dyDescent="0.2">
      <c r="D366" s="41"/>
    </row>
    <row r="367" spans="4:4" x14ac:dyDescent="0.2">
      <c r="D367" s="41"/>
    </row>
    <row r="368" spans="4:4" x14ac:dyDescent="0.2">
      <c r="D368" s="41"/>
    </row>
    <row r="369" spans="4:4" x14ac:dyDescent="0.2">
      <c r="D369" s="41"/>
    </row>
    <row r="370" spans="4:4" x14ac:dyDescent="0.2">
      <c r="D370" s="41"/>
    </row>
    <row r="371" spans="4:4" x14ac:dyDescent="0.2">
      <c r="D371" s="41"/>
    </row>
    <row r="372" spans="4:4" x14ac:dyDescent="0.2">
      <c r="D372" s="41"/>
    </row>
    <row r="373" spans="4:4" x14ac:dyDescent="0.2">
      <c r="D373" s="41"/>
    </row>
    <row r="374" spans="4:4" x14ac:dyDescent="0.2">
      <c r="D374" s="41"/>
    </row>
    <row r="375" spans="4:4" x14ac:dyDescent="0.2">
      <c r="D375" s="41"/>
    </row>
    <row r="376" spans="4:4" x14ac:dyDescent="0.2">
      <c r="D376" s="41"/>
    </row>
    <row r="377" spans="4:4" x14ac:dyDescent="0.2">
      <c r="D377" s="41"/>
    </row>
    <row r="378" spans="4:4" x14ac:dyDescent="0.2">
      <c r="D378" s="41"/>
    </row>
    <row r="379" spans="4:4" x14ac:dyDescent="0.2">
      <c r="D379" s="41"/>
    </row>
    <row r="380" spans="4:4" x14ac:dyDescent="0.2">
      <c r="D380" s="41"/>
    </row>
    <row r="381" spans="4:4" x14ac:dyDescent="0.2">
      <c r="D381" s="41"/>
    </row>
    <row r="382" spans="4:4" x14ac:dyDescent="0.2">
      <c r="D382" s="41"/>
    </row>
    <row r="383" spans="4:4" x14ac:dyDescent="0.2">
      <c r="D383" s="41"/>
    </row>
    <row r="384" spans="4:4" x14ac:dyDescent="0.2">
      <c r="D384" s="41"/>
    </row>
    <row r="385" spans="4:4" x14ac:dyDescent="0.2">
      <c r="D385" s="41"/>
    </row>
    <row r="386" spans="4:4" x14ac:dyDescent="0.2">
      <c r="D386" s="41"/>
    </row>
    <row r="387" spans="4:4" x14ac:dyDescent="0.2">
      <c r="D387" s="41"/>
    </row>
    <row r="388" spans="4:4" x14ac:dyDescent="0.2">
      <c r="D388" s="41"/>
    </row>
    <row r="389" spans="4:4" x14ac:dyDescent="0.2">
      <c r="D389" s="41"/>
    </row>
    <row r="390" spans="4:4" x14ac:dyDescent="0.2">
      <c r="D390" s="41"/>
    </row>
    <row r="391" spans="4:4" x14ac:dyDescent="0.2">
      <c r="D391" s="41"/>
    </row>
    <row r="392" spans="4:4" x14ac:dyDescent="0.2">
      <c r="D392" s="41"/>
    </row>
    <row r="393" spans="4:4" x14ac:dyDescent="0.2">
      <c r="D393" s="41"/>
    </row>
    <row r="394" spans="4:4" x14ac:dyDescent="0.2">
      <c r="D394" s="41"/>
    </row>
    <row r="395" spans="4:4" x14ac:dyDescent="0.2">
      <c r="D395" s="41"/>
    </row>
    <row r="396" spans="4:4" x14ac:dyDescent="0.2">
      <c r="D396" s="41"/>
    </row>
    <row r="397" spans="4:4" x14ac:dyDescent="0.2">
      <c r="D397" s="41"/>
    </row>
    <row r="398" spans="4:4" x14ac:dyDescent="0.2">
      <c r="D398" s="41"/>
    </row>
    <row r="399" spans="4:4" x14ac:dyDescent="0.2">
      <c r="D399" s="41"/>
    </row>
    <row r="400" spans="4:4" x14ac:dyDescent="0.2">
      <c r="D400" s="41"/>
    </row>
    <row r="401" spans="4:4" x14ac:dyDescent="0.2">
      <c r="D401" s="41"/>
    </row>
    <row r="402" spans="4:4" x14ac:dyDescent="0.2">
      <c r="D402" s="41"/>
    </row>
    <row r="403" spans="4:4" x14ac:dyDescent="0.2">
      <c r="D403" s="41"/>
    </row>
    <row r="404" spans="4:4" x14ac:dyDescent="0.2">
      <c r="D404" s="41"/>
    </row>
    <row r="405" spans="4:4" x14ac:dyDescent="0.2">
      <c r="D405" s="41"/>
    </row>
    <row r="406" spans="4:4" x14ac:dyDescent="0.2">
      <c r="D406" s="41"/>
    </row>
    <row r="407" spans="4:4" x14ac:dyDescent="0.2">
      <c r="D407" s="41"/>
    </row>
    <row r="408" spans="4:4" x14ac:dyDescent="0.2">
      <c r="D408" s="41"/>
    </row>
    <row r="409" spans="4:4" x14ac:dyDescent="0.2">
      <c r="D409" s="41"/>
    </row>
    <row r="410" spans="4:4" x14ac:dyDescent="0.2">
      <c r="D410" s="41"/>
    </row>
    <row r="411" spans="4:4" x14ac:dyDescent="0.2">
      <c r="D411" s="41"/>
    </row>
    <row r="412" spans="4:4" x14ac:dyDescent="0.2">
      <c r="D412" s="41"/>
    </row>
    <row r="413" spans="4:4" x14ac:dyDescent="0.2">
      <c r="D413" s="41"/>
    </row>
    <row r="414" spans="4:4" x14ac:dyDescent="0.2">
      <c r="D414" s="41"/>
    </row>
    <row r="415" spans="4:4" x14ac:dyDescent="0.2">
      <c r="D415" s="41"/>
    </row>
    <row r="416" spans="4:4" x14ac:dyDescent="0.2">
      <c r="D416" s="41"/>
    </row>
    <row r="417" spans="4:4" x14ac:dyDescent="0.2">
      <c r="D417" s="41"/>
    </row>
    <row r="418" spans="4:4" x14ac:dyDescent="0.2">
      <c r="D418" s="41"/>
    </row>
    <row r="419" spans="4:4" x14ac:dyDescent="0.2">
      <c r="D419" s="41"/>
    </row>
    <row r="420" spans="4:4" x14ac:dyDescent="0.2">
      <c r="D420" s="41"/>
    </row>
    <row r="421" spans="4:4" x14ac:dyDescent="0.2">
      <c r="D421" s="41"/>
    </row>
    <row r="422" spans="4:4" x14ac:dyDescent="0.2">
      <c r="D422" s="41"/>
    </row>
    <row r="423" spans="4:4" x14ac:dyDescent="0.2">
      <c r="D423" s="41"/>
    </row>
    <row r="424" spans="4:4" x14ac:dyDescent="0.2">
      <c r="D424" s="41"/>
    </row>
    <row r="425" spans="4:4" x14ac:dyDescent="0.2">
      <c r="D425" s="41"/>
    </row>
    <row r="426" spans="4:4" x14ac:dyDescent="0.2">
      <c r="D426" s="41"/>
    </row>
    <row r="427" spans="4:4" x14ac:dyDescent="0.2">
      <c r="D427" s="41"/>
    </row>
    <row r="428" spans="4:4" x14ac:dyDescent="0.2">
      <c r="D428" s="41"/>
    </row>
    <row r="429" spans="4:4" x14ac:dyDescent="0.2">
      <c r="D429" s="41"/>
    </row>
    <row r="430" spans="4:4" x14ac:dyDescent="0.2">
      <c r="D430" s="41"/>
    </row>
    <row r="431" spans="4:4" x14ac:dyDescent="0.2">
      <c r="D431" s="41"/>
    </row>
    <row r="432" spans="4:4" x14ac:dyDescent="0.2">
      <c r="D432" s="41"/>
    </row>
    <row r="433" spans="4:4" x14ac:dyDescent="0.2">
      <c r="D433" s="41"/>
    </row>
    <row r="434" spans="4:4" x14ac:dyDescent="0.2">
      <c r="D434" s="41"/>
    </row>
    <row r="435" spans="4:4" x14ac:dyDescent="0.2">
      <c r="D435" s="41"/>
    </row>
    <row r="436" spans="4:4" x14ac:dyDescent="0.2">
      <c r="D436" s="41"/>
    </row>
    <row r="437" spans="4:4" x14ac:dyDescent="0.2">
      <c r="D437" s="41"/>
    </row>
    <row r="438" spans="4:4" x14ac:dyDescent="0.2">
      <c r="D438" s="41"/>
    </row>
    <row r="439" spans="4:4" x14ac:dyDescent="0.2">
      <c r="D439" s="41"/>
    </row>
    <row r="440" spans="4:4" x14ac:dyDescent="0.2">
      <c r="D440" s="41"/>
    </row>
    <row r="441" spans="4:4" x14ac:dyDescent="0.2">
      <c r="D441" s="41"/>
    </row>
    <row r="442" spans="4:4" x14ac:dyDescent="0.2">
      <c r="D442" s="41"/>
    </row>
    <row r="443" spans="4:4" x14ac:dyDescent="0.2">
      <c r="D443" s="41"/>
    </row>
    <row r="444" spans="4:4" x14ac:dyDescent="0.2">
      <c r="D444" s="41"/>
    </row>
    <row r="445" spans="4:4" x14ac:dyDescent="0.2">
      <c r="D445" s="41"/>
    </row>
    <row r="446" spans="4:4" x14ac:dyDescent="0.2">
      <c r="D446" s="41"/>
    </row>
    <row r="447" spans="4:4" x14ac:dyDescent="0.2">
      <c r="D447" s="41"/>
    </row>
    <row r="448" spans="4:4" x14ac:dyDescent="0.2">
      <c r="D448" s="41"/>
    </row>
    <row r="449" spans="4:4" x14ac:dyDescent="0.2">
      <c r="D449" s="41"/>
    </row>
    <row r="450" spans="4:4" x14ac:dyDescent="0.2">
      <c r="D450" s="41"/>
    </row>
    <row r="451" spans="4:4" x14ac:dyDescent="0.2">
      <c r="D451" s="41"/>
    </row>
    <row r="452" spans="4:4" x14ac:dyDescent="0.2">
      <c r="D452" s="41"/>
    </row>
    <row r="453" spans="4:4" x14ac:dyDescent="0.2">
      <c r="D453" s="41"/>
    </row>
    <row r="454" spans="4:4" x14ac:dyDescent="0.2">
      <c r="D454" s="41"/>
    </row>
    <row r="455" spans="4:4" x14ac:dyDescent="0.2">
      <c r="D455" s="41"/>
    </row>
    <row r="456" spans="4:4" x14ac:dyDescent="0.2">
      <c r="D456" s="41"/>
    </row>
    <row r="457" spans="4:4" x14ac:dyDescent="0.2">
      <c r="D457" s="41"/>
    </row>
    <row r="458" spans="4:4" x14ac:dyDescent="0.2">
      <c r="D458" s="41"/>
    </row>
    <row r="459" spans="4:4" x14ac:dyDescent="0.2">
      <c r="D459" s="41"/>
    </row>
    <row r="460" spans="4:4" x14ac:dyDescent="0.2">
      <c r="D460" s="41"/>
    </row>
    <row r="461" spans="4:4" x14ac:dyDescent="0.2">
      <c r="D461" s="41"/>
    </row>
    <row r="462" spans="4:4" x14ac:dyDescent="0.2">
      <c r="D462" s="41"/>
    </row>
    <row r="463" spans="4:4" x14ac:dyDescent="0.2">
      <c r="D463" s="41"/>
    </row>
    <row r="464" spans="4:4" x14ac:dyDescent="0.2">
      <c r="D464" s="41"/>
    </row>
    <row r="465" spans="4:4" x14ac:dyDescent="0.2">
      <c r="D465" s="41"/>
    </row>
    <row r="466" spans="4:4" x14ac:dyDescent="0.2">
      <c r="D466" s="41"/>
    </row>
    <row r="467" spans="4:4" x14ac:dyDescent="0.2">
      <c r="D467" s="41"/>
    </row>
    <row r="468" spans="4:4" x14ac:dyDescent="0.2">
      <c r="D468" s="41"/>
    </row>
    <row r="469" spans="4:4" x14ac:dyDescent="0.2">
      <c r="D469" s="41"/>
    </row>
    <row r="470" spans="4:4" x14ac:dyDescent="0.2">
      <c r="D470" s="41"/>
    </row>
    <row r="471" spans="4:4" x14ac:dyDescent="0.2">
      <c r="D471" s="41"/>
    </row>
    <row r="472" spans="4:4" x14ac:dyDescent="0.2">
      <c r="D472" s="41"/>
    </row>
    <row r="473" spans="4:4" x14ac:dyDescent="0.2">
      <c r="D473" s="41"/>
    </row>
    <row r="474" spans="4:4" x14ac:dyDescent="0.2">
      <c r="D474" s="41"/>
    </row>
    <row r="475" spans="4:4" x14ac:dyDescent="0.2">
      <c r="D475" s="41"/>
    </row>
    <row r="476" spans="4:4" x14ac:dyDescent="0.2">
      <c r="D476" s="41"/>
    </row>
    <row r="477" spans="4:4" x14ac:dyDescent="0.2">
      <c r="D477" s="41"/>
    </row>
    <row r="478" spans="4:4" x14ac:dyDescent="0.2">
      <c r="D478" s="41"/>
    </row>
    <row r="479" spans="4:4" x14ac:dyDescent="0.2">
      <c r="D479" s="41"/>
    </row>
    <row r="480" spans="4:4" x14ac:dyDescent="0.2">
      <c r="D480" s="41"/>
    </row>
    <row r="481" spans="4:4" x14ac:dyDescent="0.2">
      <c r="D481" s="41"/>
    </row>
    <row r="482" spans="4:4" x14ac:dyDescent="0.2">
      <c r="D482" s="41"/>
    </row>
    <row r="483" spans="4:4" x14ac:dyDescent="0.2">
      <c r="D483" s="41"/>
    </row>
    <row r="484" spans="4:4" x14ac:dyDescent="0.2">
      <c r="D484" s="41"/>
    </row>
    <row r="485" spans="4:4" x14ac:dyDescent="0.2">
      <c r="D485" s="41"/>
    </row>
    <row r="486" spans="4:4" x14ac:dyDescent="0.2">
      <c r="D486" s="41"/>
    </row>
    <row r="487" spans="4:4" x14ac:dyDescent="0.2">
      <c r="D487" s="41"/>
    </row>
    <row r="488" spans="4:4" x14ac:dyDescent="0.2">
      <c r="D488" s="41"/>
    </row>
    <row r="489" spans="4:4" x14ac:dyDescent="0.2">
      <c r="D489" s="41"/>
    </row>
    <row r="490" spans="4:4" x14ac:dyDescent="0.2">
      <c r="D490" s="41"/>
    </row>
    <row r="491" spans="4:4" x14ac:dyDescent="0.2">
      <c r="D491" s="41"/>
    </row>
    <row r="492" spans="4:4" x14ac:dyDescent="0.2">
      <c r="D492" s="41"/>
    </row>
    <row r="493" spans="4:4" x14ac:dyDescent="0.2">
      <c r="D493" s="41"/>
    </row>
    <row r="494" spans="4:4" x14ac:dyDescent="0.2">
      <c r="D494" s="41"/>
    </row>
    <row r="495" spans="4:4" x14ac:dyDescent="0.2">
      <c r="D495" s="41"/>
    </row>
    <row r="496" spans="4:4" x14ac:dyDescent="0.2">
      <c r="D496" s="41"/>
    </row>
    <row r="497" spans="4:4" x14ac:dyDescent="0.2">
      <c r="D497" s="41"/>
    </row>
    <row r="498" spans="4:4" x14ac:dyDescent="0.2">
      <c r="D498" s="41"/>
    </row>
    <row r="499" spans="4:4" x14ac:dyDescent="0.2">
      <c r="D499" s="41"/>
    </row>
    <row r="500" spans="4:4" x14ac:dyDescent="0.2">
      <c r="D500" s="41"/>
    </row>
    <row r="501" spans="4:4" x14ac:dyDescent="0.2">
      <c r="D501" s="41"/>
    </row>
    <row r="502" spans="4:4" x14ac:dyDescent="0.2">
      <c r="D502" s="41"/>
    </row>
    <row r="503" spans="4:4" x14ac:dyDescent="0.2">
      <c r="D503" s="41"/>
    </row>
    <row r="504" spans="4:4" x14ac:dyDescent="0.2">
      <c r="D504" s="41"/>
    </row>
    <row r="505" spans="4:4" x14ac:dyDescent="0.2">
      <c r="D505" s="41"/>
    </row>
    <row r="506" spans="4:4" x14ac:dyDescent="0.2">
      <c r="D506" s="41"/>
    </row>
    <row r="507" spans="4:4" x14ac:dyDescent="0.2">
      <c r="D507" s="41"/>
    </row>
    <row r="508" spans="4:4" x14ac:dyDescent="0.2">
      <c r="D508" s="41"/>
    </row>
    <row r="509" spans="4:4" x14ac:dyDescent="0.2">
      <c r="D509" s="41"/>
    </row>
    <row r="510" spans="4:4" x14ac:dyDescent="0.2">
      <c r="D510" s="41"/>
    </row>
    <row r="511" spans="4:4" x14ac:dyDescent="0.2">
      <c r="D511" s="41"/>
    </row>
    <row r="512" spans="4:4" x14ac:dyDescent="0.2">
      <c r="D512" s="41"/>
    </row>
    <row r="513" spans="4:4" x14ac:dyDescent="0.2">
      <c r="D513" s="41"/>
    </row>
    <row r="514" spans="4:4" x14ac:dyDescent="0.2">
      <c r="D514" s="41"/>
    </row>
    <row r="515" spans="4:4" x14ac:dyDescent="0.2">
      <c r="D515" s="41"/>
    </row>
    <row r="516" spans="4:4" x14ac:dyDescent="0.2">
      <c r="D516" s="41"/>
    </row>
    <row r="517" spans="4:4" x14ac:dyDescent="0.2">
      <c r="D517" s="41"/>
    </row>
    <row r="518" spans="4:4" x14ac:dyDescent="0.2">
      <c r="D518" s="41"/>
    </row>
    <row r="519" spans="4:4" x14ac:dyDescent="0.2">
      <c r="D519" s="41"/>
    </row>
    <row r="520" spans="4:4" x14ac:dyDescent="0.2">
      <c r="D520" s="41"/>
    </row>
    <row r="521" spans="4:4" x14ac:dyDescent="0.2">
      <c r="D521" s="41"/>
    </row>
    <row r="522" spans="4:4" x14ac:dyDescent="0.2">
      <c r="D522" s="41"/>
    </row>
    <row r="523" spans="4:4" x14ac:dyDescent="0.2">
      <c r="D523" s="41"/>
    </row>
    <row r="524" spans="4:4" x14ac:dyDescent="0.2">
      <c r="D524" s="41"/>
    </row>
    <row r="525" spans="4:4" x14ac:dyDescent="0.2">
      <c r="D525" s="41"/>
    </row>
    <row r="526" spans="4:4" x14ac:dyDescent="0.2">
      <c r="D526" s="41"/>
    </row>
    <row r="527" spans="4:4" x14ac:dyDescent="0.2">
      <c r="D527" s="41"/>
    </row>
    <row r="528" spans="4:4" x14ac:dyDescent="0.2">
      <c r="D528" s="41"/>
    </row>
    <row r="529" spans="4:4" x14ac:dyDescent="0.2">
      <c r="D529" s="41"/>
    </row>
    <row r="530" spans="4:4" x14ac:dyDescent="0.2">
      <c r="D530" s="41"/>
    </row>
    <row r="531" spans="4:4" x14ac:dyDescent="0.2">
      <c r="D531" s="41"/>
    </row>
    <row r="532" spans="4:4" x14ac:dyDescent="0.2">
      <c r="D532" s="41"/>
    </row>
    <row r="533" spans="4:4" x14ac:dyDescent="0.2">
      <c r="D533" s="41"/>
    </row>
    <row r="534" spans="4:4" x14ac:dyDescent="0.2">
      <c r="D534" s="41"/>
    </row>
    <row r="535" spans="4:4" x14ac:dyDescent="0.2">
      <c r="D535" s="41"/>
    </row>
    <row r="536" spans="4:4" x14ac:dyDescent="0.2">
      <c r="D536" s="41"/>
    </row>
    <row r="537" spans="4:4" x14ac:dyDescent="0.2">
      <c r="D537" s="41"/>
    </row>
    <row r="538" spans="4:4" x14ac:dyDescent="0.2">
      <c r="D538" s="41"/>
    </row>
    <row r="539" spans="4:4" x14ac:dyDescent="0.2">
      <c r="D539" s="41"/>
    </row>
    <row r="540" spans="4:4" x14ac:dyDescent="0.2">
      <c r="D540" s="41"/>
    </row>
    <row r="541" spans="4:4" x14ac:dyDescent="0.2">
      <c r="D541" s="41"/>
    </row>
    <row r="542" spans="4:4" x14ac:dyDescent="0.2">
      <c r="D542" s="41"/>
    </row>
    <row r="543" spans="4:4" x14ac:dyDescent="0.2">
      <c r="D543" s="41"/>
    </row>
    <row r="544" spans="4:4" x14ac:dyDescent="0.2">
      <c r="D544" s="41"/>
    </row>
    <row r="545" spans="4:4" x14ac:dyDescent="0.2">
      <c r="D545" s="41"/>
    </row>
    <row r="546" spans="4:4" x14ac:dyDescent="0.2">
      <c r="D546" s="41"/>
    </row>
    <row r="547" spans="4:4" x14ac:dyDescent="0.2">
      <c r="D547" s="41"/>
    </row>
    <row r="548" spans="4:4" x14ac:dyDescent="0.2">
      <c r="D548" s="41"/>
    </row>
    <row r="549" spans="4:4" x14ac:dyDescent="0.2">
      <c r="D549" s="41"/>
    </row>
    <row r="550" spans="4:4" x14ac:dyDescent="0.2">
      <c r="D550" s="41"/>
    </row>
    <row r="551" spans="4:4" x14ac:dyDescent="0.2">
      <c r="D551" s="41"/>
    </row>
    <row r="552" spans="4:4" x14ac:dyDescent="0.2">
      <c r="D552" s="41"/>
    </row>
    <row r="553" spans="4:4" x14ac:dyDescent="0.2">
      <c r="D553" s="41"/>
    </row>
    <row r="554" spans="4:4" x14ac:dyDescent="0.2">
      <c r="D554" s="41"/>
    </row>
    <row r="555" spans="4:4" x14ac:dyDescent="0.2">
      <c r="D555" s="41"/>
    </row>
    <row r="556" spans="4:4" x14ac:dyDescent="0.2">
      <c r="D556" s="41"/>
    </row>
    <row r="557" spans="4:4" x14ac:dyDescent="0.2">
      <c r="D557" s="41"/>
    </row>
    <row r="558" spans="4:4" x14ac:dyDescent="0.2">
      <c r="D558" s="41"/>
    </row>
    <row r="559" spans="4:4" x14ac:dyDescent="0.2">
      <c r="D559" s="41"/>
    </row>
    <row r="560" spans="4:4" x14ac:dyDescent="0.2">
      <c r="D560" s="41"/>
    </row>
    <row r="561" spans="4:4" x14ac:dyDescent="0.2">
      <c r="D561" s="41"/>
    </row>
    <row r="562" spans="4:4" x14ac:dyDescent="0.2">
      <c r="D562" s="41"/>
    </row>
    <row r="563" spans="4:4" x14ac:dyDescent="0.2">
      <c r="D563" s="41"/>
    </row>
    <row r="564" spans="4:4" x14ac:dyDescent="0.2">
      <c r="D564" s="41"/>
    </row>
    <row r="565" spans="4:4" x14ac:dyDescent="0.2">
      <c r="D565" s="41"/>
    </row>
    <row r="566" spans="4:4" x14ac:dyDescent="0.2">
      <c r="D566" s="41"/>
    </row>
    <row r="567" spans="4:4" x14ac:dyDescent="0.2">
      <c r="D567" s="41"/>
    </row>
    <row r="568" spans="4:4" x14ac:dyDescent="0.2">
      <c r="D568" s="41"/>
    </row>
    <row r="569" spans="4:4" x14ac:dyDescent="0.2">
      <c r="D569" s="41"/>
    </row>
    <row r="570" spans="4:4" x14ac:dyDescent="0.2">
      <c r="D570" s="41"/>
    </row>
    <row r="571" spans="4:4" x14ac:dyDescent="0.2">
      <c r="D571" s="41"/>
    </row>
    <row r="572" spans="4:4" x14ac:dyDescent="0.2">
      <c r="D572" s="41"/>
    </row>
    <row r="573" spans="4:4" x14ac:dyDescent="0.2">
      <c r="D573" s="41"/>
    </row>
    <row r="574" spans="4:4" x14ac:dyDescent="0.2">
      <c r="D574" s="41"/>
    </row>
    <row r="575" spans="4:4" x14ac:dyDescent="0.2">
      <c r="D575" s="41"/>
    </row>
    <row r="576" spans="4:4" x14ac:dyDescent="0.2">
      <c r="D576" s="41"/>
    </row>
    <row r="577" spans="4:4" x14ac:dyDescent="0.2">
      <c r="D577" s="41"/>
    </row>
    <row r="578" spans="4:4" x14ac:dyDescent="0.2">
      <c r="D578" s="41"/>
    </row>
    <row r="579" spans="4:4" x14ac:dyDescent="0.2">
      <c r="D579" s="41"/>
    </row>
    <row r="580" spans="4:4" x14ac:dyDescent="0.2">
      <c r="D580" s="41"/>
    </row>
    <row r="581" spans="4:4" x14ac:dyDescent="0.2">
      <c r="D581" s="41"/>
    </row>
    <row r="582" spans="4:4" x14ac:dyDescent="0.2">
      <c r="D582" s="41"/>
    </row>
    <row r="583" spans="4:4" x14ac:dyDescent="0.2">
      <c r="D583" s="41"/>
    </row>
    <row r="584" spans="4:4" x14ac:dyDescent="0.2">
      <c r="D584" s="41"/>
    </row>
    <row r="585" spans="4:4" x14ac:dyDescent="0.2">
      <c r="D585" s="41"/>
    </row>
    <row r="586" spans="4:4" x14ac:dyDescent="0.2">
      <c r="D586" s="41"/>
    </row>
    <row r="587" spans="4:4" x14ac:dyDescent="0.2">
      <c r="D587" s="41"/>
    </row>
    <row r="588" spans="4:4" x14ac:dyDescent="0.2">
      <c r="D588" s="41"/>
    </row>
    <row r="589" spans="4:4" x14ac:dyDescent="0.2">
      <c r="D589" s="41"/>
    </row>
    <row r="590" spans="4:4" x14ac:dyDescent="0.2">
      <c r="D590" s="41"/>
    </row>
    <row r="591" spans="4:4" x14ac:dyDescent="0.2">
      <c r="D591" s="41"/>
    </row>
    <row r="592" spans="4:4" x14ac:dyDescent="0.2">
      <c r="D592" s="41"/>
    </row>
    <row r="593" spans="4:4" x14ac:dyDescent="0.2">
      <c r="D593" s="41"/>
    </row>
    <row r="594" spans="4:4" x14ac:dyDescent="0.2">
      <c r="D594" s="41"/>
    </row>
    <row r="595" spans="4:4" x14ac:dyDescent="0.2">
      <c r="D595" s="41"/>
    </row>
    <row r="596" spans="4:4" x14ac:dyDescent="0.2">
      <c r="D596" s="41"/>
    </row>
    <row r="597" spans="4:4" x14ac:dyDescent="0.2">
      <c r="D597" s="41"/>
    </row>
    <row r="598" spans="4:4" x14ac:dyDescent="0.2">
      <c r="D598" s="41"/>
    </row>
    <row r="599" spans="4:4" x14ac:dyDescent="0.2">
      <c r="D599" s="41"/>
    </row>
    <row r="600" spans="4:4" x14ac:dyDescent="0.2">
      <c r="D600" s="41"/>
    </row>
    <row r="601" spans="4:4" x14ac:dyDescent="0.2">
      <c r="D601" s="41"/>
    </row>
    <row r="602" spans="4:4" x14ac:dyDescent="0.2">
      <c r="D602" s="41"/>
    </row>
    <row r="603" spans="4:4" x14ac:dyDescent="0.2">
      <c r="D603" s="41"/>
    </row>
    <row r="604" spans="4:4" x14ac:dyDescent="0.2">
      <c r="D604" s="41"/>
    </row>
    <row r="605" spans="4:4" x14ac:dyDescent="0.2">
      <c r="D605" s="41"/>
    </row>
    <row r="606" spans="4:4" x14ac:dyDescent="0.2">
      <c r="D606" s="41"/>
    </row>
    <row r="607" spans="4:4" x14ac:dyDescent="0.2">
      <c r="D607" s="41"/>
    </row>
    <row r="608" spans="4:4" x14ac:dyDescent="0.2">
      <c r="D608" s="41"/>
    </row>
    <row r="609" spans="4:4" x14ac:dyDescent="0.2">
      <c r="D609" s="41"/>
    </row>
    <row r="610" spans="4:4" x14ac:dyDescent="0.2">
      <c r="D610" s="41"/>
    </row>
    <row r="611" spans="4:4" x14ac:dyDescent="0.2">
      <c r="D611" s="41"/>
    </row>
    <row r="612" spans="4:4" x14ac:dyDescent="0.2">
      <c r="D612" s="41"/>
    </row>
    <row r="613" spans="4:4" x14ac:dyDescent="0.2">
      <c r="D613" s="41"/>
    </row>
    <row r="614" spans="4:4" x14ac:dyDescent="0.2">
      <c r="D614" s="41"/>
    </row>
    <row r="615" spans="4:4" x14ac:dyDescent="0.2">
      <c r="D615" s="41"/>
    </row>
    <row r="616" spans="4:4" x14ac:dyDescent="0.2">
      <c r="D616" s="41"/>
    </row>
    <row r="617" spans="4:4" x14ac:dyDescent="0.2">
      <c r="D617" s="41"/>
    </row>
    <row r="618" spans="4:4" x14ac:dyDescent="0.2">
      <c r="D618" s="41"/>
    </row>
    <row r="619" spans="4:4" x14ac:dyDescent="0.2">
      <c r="D619" s="41"/>
    </row>
    <row r="620" spans="4:4" x14ac:dyDescent="0.2">
      <c r="D620" s="41"/>
    </row>
    <row r="621" spans="4:4" x14ac:dyDescent="0.2">
      <c r="D621" s="41"/>
    </row>
    <row r="622" spans="4:4" x14ac:dyDescent="0.2">
      <c r="D622" s="41"/>
    </row>
    <row r="623" spans="4:4" x14ac:dyDescent="0.2">
      <c r="D623" s="41"/>
    </row>
    <row r="624" spans="4:4" x14ac:dyDescent="0.2">
      <c r="D624" s="41"/>
    </row>
    <row r="625" spans="4:4" x14ac:dyDescent="0.2">
      <c r="D625" s="41"/>
    </row>
    <row r="626" spans="4:4" x14ac:dyDescent="0.2">
      <c r="D626" s="41"/>
    </row>
    <row r="627" spans="4:4" x14ac:dyDescent="0.2">
      <c r="D627" s="41"/>
    </row>
    <row r="628" spans="4:4" x14ac:dyDescent="0.2">
      <c r="D628" s="41"/>
    </row>
    <row r="629" spans="4:4" x14ac:dyDescent="0.2">
      <c r="D629" s="41"/>
    </row>
    <row r="630" spans="4:4" x14ac:dyDescent="0.2">
      <c r="D630" s="41"/>
    </row>
    <row r="631" spans="4:4" x14ac:dyDescent="0.2">
      <c r="D631" s="41"/>
    </row>
    <row r="632" spans="4:4" x14ac:dyDescent="0.2">
      <c r="D632" s="41"/>
    </row>
    <row r="633" spans="4:4" x14ac:dyDescent="0.2">
      <c r="D633" s="41"/>
    </row>
    <row r="634" spans="4:4" x14ac:dyDescent="0.2">
      <c r="D634" s="41"/>
    </row>
    <row r="635" spans="4:4" x14ac:dyDescent="0.2">
      <c r="D635" s="41"/>
    </row>
    <row r="636" spans="4:4" x14ac:dyDescent="0.2">
      <c r="D636" s="41"/>
    </row>
    <row r="637" spans="4:4" x14ac:dyDescent="0.2">
      <c r="D637" s="41"/>
    </row>
    <row r="638" spans="4:4" x14ac:dyDescent="0.2">
      <c r="D638" s="41"/>
    </row>
    <row r="639" spans="4:4" x14ac:dyDescent="0.2">
      <c r="D639" s="41"/>
    </row>
    <row r="640" spans="4:4" x14ac:dyDescent="0.2">
      <c r="D640" s="41"/>
    </row>
    <row r="641" spans="4:4" x14ac:dyDescent="0.2">
      <c r="D641" s="41"/>
    </row>
  </sheetData>
  <mergeCells count="47">
    <mergeCell ref="A55:A58"/>
    <mergeCell ref="M55:M58"/>
    <mergeCell ref="N55:N58"/>
    <mergeCell ref="M1:N1"/>
    <mergeCell ref="A3:A6"/>
    <mergeCell ref="M3:M6"/>
    <mergeCell ref="N3:N6"/>
    <mergeCell ref="C1:C2"/>
    <mergeCell ref="D1:E1"/>
    <mergeCell ref="F1:G1"/>
    <mergeCell ref="I1:J1"/>
    <mergeCell ref="A7:A10"/>
    <mergeCell ref="M7:M10"/>
    <mergeCell ref="N7:N10"/>
    <mergeCell ref="A11:A14"/>
    <mergeCell ref="M11:M14"/>
    <mergeCell ref="N11:N14"/>
    <mergeCell ref="A15:A18"/>
    <mergeCell ref="M15:M18"/>
    <mergeCell ref="N15:N18"/>
    <mergeCell ref="A19:A22"/>
    <mergeCell ref="M19:M22"/>
    <mergeCell ref="N19:N22"/>
    <mergeCell ref="A23:A26"/>
    <mergeCell ref="M23:M26"/>
    <mergeCell ref="N23:N26"/>
    <mergeCell ref="A27:A30"/>
    <mergeCell ref="M27:M30"/>
    <mergeCell ref="N27:N30"/>
    <mergeCell ref="A31:A34"/>
    <mergeCell ref="M31:M34"/>
    <mergeCell ref="N31:N34"/>
    <mergeCell ref="A35:A38"/>
    <mergeCell ref="M35:M38"/>
    <mergeCell ref="N35:N38"/>
    <mergeCell ref="A51:A54"/>
    <mergeCell ref="M51:M54"/>
    <mergeCell ref="N51:N54"/>
    <mergeCell ref="M39:M42"/>
    <mergeCell ref="N39:N42"/>
    <mergeCell ref="A43:A46"/>
    <mergeCell ref="M43:M46"/>
    <mergeCell ref="N43:N46"/>
    <mergeCell ref="A47:A50"/>
    <mergeCell ref="M47:M50"/>
    <mergeCell ref="N47:N50"/>
    <mergeCell ref="A39:A42"/>
  </mergeCells>
  <phoneticPr fontId="5" type="noConversion"/>
  <conditionalFormatting sqref="L1:L1048576">
    <cfRule type="top10" dxfId="4" priority="8" bottom="1" rank="10"/>
  </conditionalFormatting>
  <conditionalFormatting sqref="F1:F1048576">
    <cfRule type="top10" dxfId="3" priority="4" rank="5"/>
  </conditionalFormatting>
  <conditionalFormatting sqref="H1:H1048576">
    <cfRule type="top10" dxfId="2" priority="3" rank="5"/>
  </conditionalFormatting>
  <conditionalFormatting sqref="I1:I1048576">
    <cfRule type="top10" dxfId="1" priority="2" rank="5"/>
  </conditionalFormatting>
  <conditionalFormatting sqref="D1:D1048576">
    <cfRule type="top10" dxfId="0" priority="1" bottom="1" rank="5"/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Kluci</vt:lpstr>
      <vt:lpstr>Holky</vt:lpstr>
    </vt:vector>
  </TitlesOfParts>
  <Manager/>
  <Company>Trivis Karlovy Vary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Ladislav Kuba</dc:creator>
  <cp:keywords/>
  <dc:description/>
  <cp:lastModifiedBy>Vitek</cp:lastModifiedBy>
  <cp:revision/>
  <dcterms:created xsi:type="dcterms:W3CDTF">2008-03-17T13:43:44Z</dcterms:created>
  <dcterms:modified xsi:type="dcterms:W3CDTF">2018-04-08T11:15:21Z</dcterms:modified>
  <cp:category/>
  <cp:contentStatus/>
</cp:coreProperties>
</file>